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37494\Desktop\"/>
    </mc:Choice>
  </mc:AlternateContent>
  <xr:revisionPtr revIDLastSave="0" documentId="13_ncr:1_{7C83D1B1-3451-4694-9487-2EE393692478}" xr6:coauthVersionLast="37" xr6:coauthVersionMax="37" xr10:uidLastSave="{00000000-0000-0000-0000-000000000000}"/>
  <bookViews>
    <workbookView xWindow="0" yWindow="0" windowWidth="28800" windowHeight="13620" firstSheet="1" activeTab="1" xr2:uid="{00000000-000D-0000-FFFF-FFFF00000000}"/>
  </bookViews>
  <sheets>
    <sheet name="Лист1" sheetId="1" state="hidden" r:id="rId1"/>
    <sheet name="3-Ծախսերի բացվածք (2)" sheetId="3" r:id="rId2"/>
  </sheets>
  <definedNames>
    <definedName name="_xlnm.Print_Titles" localSheetId="1">'3-Ծախսերի բացվածք (2)'!#REF!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3" l="1"/>
  <c r="H163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H135" i="3"/>
  <c r="G135" i="3"/>
  <c r="I135" i="3" s="1"/>
  <c r="E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G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H115" i="3"/>
  <c r="G115" i="3"/>
  <c r="I115" i="3" s="1"/>
  <c r="E115" i="3"/>
  <c r="I114" i="3"/>
  <c r="H114" i="3"/>
  <c r="I113" i="3"/>
  <c r="H113" i="3"/>
  <c r="I112" i="3"/>
  <c r="H112" i="3"/>
  <c r="I109" i="3"/>
  <c r="H109" i="3"/>
  <c r="G109" i="3"/>
  <c r="E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H71" i="3"/>
  <c r="G71" i="3"/>
  <c r="I71" i="3" s="1"/>
  <c r="J68" i="3"/>
  <c r="H68" i="3"/>
  <c r="E68" i="3"/>
  <c r="I67" i="3"/>
  <c r="H67" i="3"/>
  <c r="I66" i="3"/>
  <c r="H66" i="3"/>
  <c r="H63" i="3"/>
  <c r="G63" i="3"/>
  <c r="I63" i="3" s="1"/>
  <c r="E63" i="3"/>
  <c r="I62" i="3"/>
  <c r="H62" i="3"/>
  <c r="I59" i="3"/>
  <c r="H59" i="3"/>
  <c r="G59" i="3"/>
  <c r="E59" i="3"/>
  <c r="I57" i="3"/>
  <c r="H57" i="3"/>
  <c r="I56" i="3"/>
  <c r="H56" i="3"/>
  <c r="I55" i="3"/>
  <c r="H55" i="3"/>
  <c r="I54" i="3"/>
  <c r="H54" i="3"/>
  <c r="I53" i="3"/>
  <c r="I50" i="3" s="1"/>
  <c r="H53" i="3"/>
  <c r="H50" i="3" s="1"/>
  <c r="G50" i="3"/>
  <c r="F50" i="3"/>
  <c r="E50" i="3"/>
  <c r="D50" i="3"/>
  <c r="I49" i="3"/>
  <c r="H49" i="3"/>
  <c r="H46" i="3"/>
  <c r="G46" i="3"/>
  <c r="I46" i="3" s="1"/>
  <c r="E46" i="3"/>
  <c r="I43" i="3"/>
  <c r="H43" i="3"/>
  <c r="I40" i="3"/>
  <c r="H40" i="3"/>
  <c r="G40" i="3"/>
  <c r="E40" i="3"/>
  <c r="I39" i="3"/>
  <c r="H39" i="3"/>
  <c r="I38" i="3"/>
  <c r="H38" i="3"/>
  <c r="I37" i="3"/>
  <c r="H37" i="3"/>
  <c r="H34" i="3"/>
  <c r="G34" i="3"/>
  <c r="I34" i="3" s="1"/>
  <c r="E34" i="3"/>
  <c r="I33" i="3"/>
  <c r="H33" i="3"/>
  <c r="I32" i="3"/>
  <c r="H32" i="3"/>
  <c r="I31" i="3"/>
  <c r="H31" i="3"/>
  <c r="I28" i="3"/>
  <c r="H28" i="3"/>
  <c r="G28" i="3"/>
  <c r="E28" i="3"/>
  <c r="I27" i="3"/>
  <c r="H27" i="3"/>
  <c r="G27" i="3"/>
  <c r="I26" i="3"/>
  <c r="H26" i="3"/>
  <c r="I25" i="3"/>
  <c r="H25" i="3"/>
  <c r="J22" i="3"/>
  <c r="I22" i="3"/>
  <c r="H22" i="3"/>
  <c r="G22" i="3"/>
  <c r="E22" i="3"/>
  <c r="I21" i="3"/>
  <c r="H21" i="3"/>
  <c r="I20" i="3"/>
  <c r="H20" i="3"/>
  <c r="I19" i="3"/>
  <c r="H19" i="3"/>
  <c r="H16" i="3"/>
  <c r="G16" i="3"/>
  <c r="I16" i="3" s="1"/>
  <c r="E16" i="3"/>
  <c r="I15" i="3"/>
  <c r="H15" i="3"/>
  <c r="I14" i="3"/>
  <c r="H14" i="3"/>
  <c r="I13" i="3"/>
  <c r="H13" i="3"/>
  <c r="I10" i="3"/>
  <c r="H10" i="3"/>
  <c r="G10" i="3"/>
  <c r="E10" i="3"/>
  <c r="J115" i="3" l="1"/>
  <c r="G68" i="3"/>
  <c r="I68" i="3" s="1"/>
</calcChain>
</file>

<file path=xl/sharedStrings.xml><?xml version="1.0" encoding="utf-8"?>
<sst xmlns="http://schemas.openxmlformats.org/spreadsheetml/2006/main" count="197" uniqueCount="134">
  <si>
    <t>լրացնել ապրանքի կամ ծառայության նկարագրությունը</t>
  </si>
  <si>
    <t>այդ թվում`</t>
  </si>
  <si>
    <t>հատակ լվանալու սարք</t>
  </si>
  <si>
    <t>ապակյա շշեր բենզինի համար</t>
  </si>
  <si>
    <t>պոլիէթիլենային պարկ, աղբի համար</t>
  </si>
  <si>
    <t>տնտեսող լամպեր /120սմ/</t>
  </si>
  <si>
    <t>տնտեսող լամպեր /60սմ/</t>
  </si>
  <si>
    <t>տնտեսող լամպեր</t>
  </si>
  <si>
    <t>զուգարանի խոզանակներ</t>
  </si>
  <si>
    <t xml:space="preserve">թղթե անձեռոցիկներ </t>
  </si>
  <si>
    <t>զուգարանի թուղթ, ռուլոնով</t>
  </si>
  <si>
    <t>հատակի լվացման լաթ</t>
  </si>
  <si>
    <t>զուգարանների մաքրման նյութեր</t>
  </si>
  <si>
    <t xml:space="preserve">մաքրող մածուկներ և փոշիներ </t>
  </si>
  <si>
    <t>մաքրող  նյութեր</t>
  </si>
  <si>
    <t>աղբաման</t>
  </si>
  <si>
    <t>օճառ հեղուկ</t>
  </si>
  <si>
    <t>x</t>
  </si>
  <si>
    <t>ձեռնոցներ</t>
  </si>
  <si>
    <t>փայլեցնող կտորներ</t>
  </si>
  <si>
    <t>Կենցաղային և հանրային սննդի նյութեր</t>
  </si>
  <si>
    <t>անվադող</t>
  </si>
  <si>
    <t>կուտակիչ մարտկոց</t>
  </si>
  <si>
    <t>բենզին ռեգուլյար</t>
  </si>
  <si>
    <t>Տրանսպորտային նյութեր</t>
  </si>
  <si>
    <t>Թղթապանակ</t>
  </si>
  <si>
    <t>գրասեղանի պիտույքների հավաքածու</t>
  </si>
  <si>
    <t>նամակի ծրար․ A4 ձևաչափի</t>
  </si>
  <si>
    <t>նոթատետր կաշվից, միջին</t>
  </si>
  <si>
    <t>նոթատետր, 50-70 էջ, միջին</t>
  </si>
  <si>
    <t>նոթատետր, 150-200 էջ, միջին</t>
  </si>
  <si>
    <t>ամրակ, մետաղյա, մեծ</t>
  </si>
  <si>
    <t>ամրակ, մետաղյա, փոքր</t>
  </si>
  <si>
    <t xml:space="preserve">գրասենյակային գիրք, մատյան, 70-200էջ, տողանի, սպիտակ էջերով </t>
  </si>
  <si>
    <t>մկրատ, գրասենյակային</t>
  </si>
  <si>
    <t>կարիչ, 50 թերթ և ավելի համար</t>
  </si>
  <si>
    <t>կարիչ, 20-50 թերթի համար</t>
  </si>
  <si>
    <t>կարիչ, մինչև 20 թերթի համար</t>
  </si>
  <si>
    <t>թղթապանակ ռետիններով</t>
  </si>
  <si>
    <t>թղթապանակ արագակար</t>
  </si>
  <si>
    <t>թղթապանակ կապով</t>
  </si>
  <si>
    <t>սրիչ սովորական</t>
  </si>
  <si>
    <t>գրիչ գելային</t>
  </si>
  <si>
    <t>թանաք, կնիքի բարձիկի համար</t>
  </si>
  <si>
    <t>ֆլեշ հիշողություն. 32GB</t>
  </si>
  <si>
    <t>թղթապանակ կաշվից, մեծ</t>
  </si>
  <si>
    <t>նշումների թուղթ, միջին</t>
  </si>
  <si>
    <t>նշումների թուղթ, միջին, սոսնձապատ</t>
  </si>
  <si>
    <t>գրիչ գնդիկավոր</t>
  </si>
  <si>
    <t>կարիչի մետաղալարե կապեր, ամենամեծ</t>
  </si>
  <si>
    <t>կարիչի մետաղալարե կապեր, միջին</t>
  </si>
  <si>
    <t>կարիչի մետաղալարե կապեր, փոքր</t>
  </si>
  <si>
    <t>սեղմակ, մեծ</t>
  </si>
  <si>
    <t>սեղմակ, միջին</t>
  </si>
  <si>
    <t>սեղմակ, փոքր</t>
  </si>
  <si>
    <t>շտրիխներ</t>
  </si>
  <si>
    <t>գծանշիչ</t>
  </si>
  <si>
    <t>սոսնձամատիտ, գրասենյակային</t>
  </si>
  <si>
    <t>թղթապանակ, պոլիմերային թաղանթ,  ֆայլ</t>
  </si>
  <si>
    <t xml:space="preserve">թղթապանակ, կոշտ կազմով  </t>
  </si>
  <si>
    <t>ծրար, A6 ձևաչափի համար</t>
  </si>
  <si>
    <t>մատիտներ</t>
  </si>
  <si>
    <t>թուղթ, A4 ֆորմատի</t>
  </si>
  <si>
    <t>Գրասենյակային նյութեր և հագուստ</t>
  </si>
  <si>
    <t>Սարքավորումների ընթացիկ նորոգում և պահպանում</t>
  </si>
  <si>
    <t>ավտոմեքենաների վերանորոգման ծառայություններ</t>
  </si>
  <si>
    <t>Մեքենաների և սարքավորումների ընթացիկ նորոգում և սպասարկում</t>
  </si>
  <si>
    <t>շենքերի, շինությունների ընթացիկ նորոգման աշխատանքներ</t>
  </si>
  <si>
    <t>Շենքերի և կառույցների ընթացիկ նորոգում և պահպանում</t>
  </si>
  <si>
    <t>գրաֆիկական դիզայնի ծառայություններ</t>
  </si>
  <si>
    <t>անցագրային կետի սպասարկում</t>
  </si>
  <si>
    <t>Տրանսպորտային փոխադրման ծառայություններ</t>
  </si>
  <si>
    <t>օդորակիչի սպասարկում</t>
  </si>
  <si>
    <t>ջեռուցման կաթսաների սպասարկում</t>
  </si>
  <si>
    <t>պետական գրանցման արտադրանքի ռեեստրի վարման  ծրագրի համար</t>
  </si>
  <si>
    <t>Ընդհանուր բնույթի այլ ծառայություններ</t>
  </si>
  <si>
    <t>ներկայացուցչական ծառայություններ</t>
  </si>
  <si>
    <t>Ներկայացուցչական ծախսեր</t>
  </si>
  <si>
    <t>Բացիկների, բուկլետների տպագրություն</t>
  </si>
  <si>
    <t>Տեղեկատվական  ծառայություններ</t>
  </si>
  <si>
    <t>Տեղեկատվական տեխնելեգիաների ծրագրային ապահովման ծառայություններ</t>
  </si>
  <si>
    <t>Համակարգչային սպասարկման ծառայություններ</t>
  </si>
  <si>
    <t>Համակարգչային ծառայություններ</t>
  </si>
  <si>
    <t>շարժիչներով փոխադրամիջոցների ապահովագրման ծառայություններ</t>
  </si>
  <si>
    <t>Ապահովագրական ծախսեր</t>
  </si>
  <si>
    <t xml:space="preserve">  հանրային հեռախոսային ծառայություններ</t>
  </si>
  <si>
    <t xml:space="preserve">  փոստային ծառայություններ` կապված նամակների հետ</t>
  </si>
  <si>
    <t>Կապի ծառայություններ</t>
  </si>
  <si>
    <t>ախտահանման և մակաբույծների ոչնչացման ծառայություններ</t>
  </si>
  <si>
    <t>խմելու ջրի բաշխում</t>
  </si>
  <si>
    <t>Կոմունալ ծառայություններ</t>
  </si>
  <si>
    <t>Գազի բաշխում</t>
  </si>
  <si>
    <t>Էլեկտրականության բաշխում</t>
  </si>
  <si>
    <t>Էներգետիկ ծառայություններ</t>
  </si>
  <si>
    <t xml:space="preserve">Ընդհանուր գումարը            </t>
  </si>
  <si>
    <t>Քանակը</t>
  </si>
  <si>
    <t>հոդվածի կոդը</t>
  </si>
  <si>
    <t>Բյուջետային ծախսերի տնտեսագիտական դասակարգման հոդվածի անվանումը</t>
  </si>
  <si>
    <t>NN</t>
  </si>
  <si>
    <t>2022թ. բյուջետային հայտի և  2021թ. հաստատվածի տարբերությունը</t>
  </si>
  <si>
    <t>2022թ. բյուջետային հայտ</t>
  </si>
  <si>
    <t>2021թ. հաստատված</t>
  </si>
  <si>
    <t xml:space="preserve"> /հազ. դրամ/</t>
  </si>
  <si>
    <t>Տնտեսագիտական դասակարգման հոդվածների գծով 2022թ. ընթացքում նախատեսվող ծախսերը՝ ըստ ապրանքների և ծառայությունների տեսակների</t>
  </si>
  <si>
    <t xml:space="preserve">Հայտատուի  անվանումը </t>
  </si>
  <si>
    <t>ՀՀ շուկայի վերահսկողության տեսչական մարմին</t>
  </si>
  <si>
    <t>Կառավարման  ապարատ</t>
  </si>
  <si>
    <t>Ձև N 3</t>
  </si>
  <si>
    <t>Սեղանի համակարգիչներ</t>
  </si>
  <si>
    <t>կենցաղային սառնարաններ</t>
  </si>
  <si>
    <t>դյուրակիր համակարգիչներ</t>
  </si>
  <si>
    <t>բաշխիչ սարքեր</t>
  </si>
  <si>
    <t>օդորակիչներ</t>
  </si>
  <si>
    <t>շերտավարագույր</t>
  </si>
  <si>
    <t>կշեռքներ</t>
  </si>
  <si>
    <t>գազի բալոններ</t>
  </si>
  <si>
    <t>կշռաքարեր</t>
  </si>
  <si>
    <t>Անխափան սնուցման սարք</t>
  </si>
  <si>
    <t>Փորձանոթ</t>
  </si>
  <si>
    <t>Փոշեկուլ</t>
  </si>
  <si>
    <t>Ջրի ապարատ</t>
  </si>
  <si>
    <t>Շարժական  լաբորատոր համալիր</t>
  </si>
  <si>
    <t>Թվային տեսագրող, պահպանող և ցուցադրող սարք (DVR)</t>
  </si>
  <si>
    <t>Տեսախցիկ</t>
  </si>
  <si>
    <t>Պրոֆեսիոնալ լուսանկարչական ապարատ</t>
  </si>
  <si>
    <t>Աթոռ գրասենյակային</t>
  </si>
  <si>
    <t>Աթոռ ղեկավարի</t>
  </si>
  <si>
    <t>Զգեստապահարաններ</t>
  </si>
  <si>
    <t>Վարչական սարքավորումներ</t>
  </si>
  <si>
    <t>Լազերային տպիչներ բազմաֆունկցիոնալ</t>
  </si>
  <si>
    <t>Սեղան</t>
  </si>
  <si>
    <t>Գրապահարան</t>
  </si>
  <si>
    <t>*</t>
  </si>
  <si>
    <t xml:space="preserve">Բյուջետային ծախսերի տնտեսագիտական դասակարգման մյուս հոդվածների գծով ավելացնել նոր տողեր՝ ըստ անհրաժեշտության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</si>
</sst>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8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  <font>
      <sz val="10"/>
      <color rgb="FF00206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sz val="12"/>
      <color indexed="8"/>
      <name val="GHEA Grapalat"/>
      <family val="3"/>
    </font>
    <font>
      <u/>
      <sz val="10"/>
      <name val="GHEA Grapalat"/>
      <family val="3"/>
    </font>
    <font>
      <b/>
      <sz val="8"/>
      <name val="GHEA Grapalat"/>
      <family val="3"/>
    </font>
    <font>
      <sz val="9.5"/>
      <name val="GHEA Grapalat"/>
      <family val="3"/>
    </font>
    <font>
      <sz val="10"/>
      <name val="Times Armenian"/>
      <family val="1"/>
    </font>
    <font>
      <b/>
      <sz val="10"/>
      <name val="GHEA Grapalat"/>
      <family val="3"/>
    </font>
    <font>
      <b/>
      <sz val="9"/>
      <color rgb="FFFF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4" fillId="2" borderId="1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11" fillId="0" borderId="4" xfId="1" applyFont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Continuous" vertical="center" wrapText="1"/>
    </xf>
    <xf numFmtId="0" fontId="15" fillId="4" borderId="0" xfId="1" applyFont="1" applyFill="1" applyAlignment="1">
      <alignment wrapText="1"/>
    </xf>
    <xf numFmtId="0" fontId="15" fillId="4" borderId="13" xfId="1" applyFont="1" applyFill="1" applyBorder="1" applyAlignment="1">
      <alignment wrapText="1"/>
    </xf>
    <xf numFmtId="0" fontId="15" fillId="4" borderId="6" xfId="1" applyFont="1" applyFill="1" applyBorder="1" applyAlignment="1">
      <alignment wrapText="1"/>
    </xf>
    <xf numFmtId="0" fontId="12" fillId="4" borderId="0" xfId="1" applyFont="1" applyFill="1" applyAlignment="1">
      <alignment wrapText="1"/>
    </xf>
    <xf numFmtId="0" fontId="16" fillId="4" borderId="0" xfId="1" applyFont="1" applyFill="1" applyAlignment="1">
      <alignment horizontal="centerContinuous" wrapText="1"/>
    </xf>
    <xf numFmtId="0" fontId="16" fillId="4" borderId="0" xfId="1" applyFont="1" applyFill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right"/>
    </xf>
    <xf numFmtId="164" fontId="4" fillId="3" borderId="1" xfId="1" applyNumberFormat="1" applyFont="1" applyFill="1" applyBorder="1" applyAlignment="1">
      <alignment horizontal="center"/>
    </xf>
    <xf numFmtId="0" fontId="5" fillId="3" borderId="1" xfId="1" applyFont="1" applyFill="1" applyBorder="1"/>
    <xf numFmtId="0" fontId="8" fillId="0" borderId="1" xfId="1" applyFont="1" applyBorder="1"/>
    <xf numFmtId="0" fontId="9" fillId="0" borderId="1" xfId="1" applyFont="1" applyBorder="1"/>
    <xf numFmtId="0" fontId="2" fillId="0" borderId="1" xfId="1" applyFont="1" applyBorder="1"/>
    <xf numFmtId="0" fontId="2" fillId="0" borderId="0" xfId="1" applyFont="1"/>
    <xf numFmtId="164" fontId="2" fillId="0" borderId="0" xfId="1" applyNumberFormat="1" applyFont="1"/>
    <xf numFmtId="0" fontId="16" fillId="3" borderId="0" xfId="1" applyFont="1" applyFill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11" xfId="1" applyFont="1" applyBorder="1" applyAlignment="1">
      <alignment horizontal="center" wrapText="1"/>
    </xf>
    <xf numFmtId="0" fontId="12" fillId="0" borderId="8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7" fillId="4" borderId="0" xfId="1" applyFont="1" applyFill="1" applyAlignment="1">
      <alignment wrapText="1"/>
    </xf>
    <xf numFmtId="0" fontId="2" fillId="4" borderId="0" xfId="1" applyFont="1" applyFill="1"/>
    <xf numFmtId="0" fontId="15" fillId="4" borderId="13" xfId="1" applyFont="1" applyFill="1" applyBorder="1" applyAlignment="1">
      <alignment horizontal="centerContinuous" wrapText="1"/>
    </xf>
    <xf numFmtId="0" fontId="14" fillId="4" borderId="0" xfId="1" applyFont="1" applyFill="1" applyAlignment="1">
      <alignment horizontal="centerContinuous" vertical="center" wrapText="1"/>
    </xf>
    <xf numFmtId="0" fontId="13" fillId="4" borderId="0" xfId="1" applyFont="1" applyFill="1" applyAlignment="1">
      <alignment horizontal="centerContinuous" vertical="center" wrapText="1"/>
    </xf>
    <xf numFmtId="0" fontId="2" fillId="4" borderId="0" xfId="1" applyFont="1" applyFill="1" applyAlignment="1">
      <alignment horizontal="centerContinuous"/>
    </xf>
    <xf numFmtId="0" fontId="2" fillId="4" borderId="12" xfId="1" applyFont="1" applyFill="1" applyBorder="1"/>
    <xf numFmtId="0" fontId="2" fillId="0" borderId="11" xfId="1" applyFont="1" applyBorder="1" applyAlignment="1">
      <alignment horizontal="centerContinuous" wrapText="1"/>
    </xf>
    <xf numFmtId="0" fontId="2" fillId="0" borderId="4" xfId="1" applyFont="1" applyBorder="1" applyAlignment="1">
      <alignment horizontal="centerContinuous" wrapText="1"/>
    </xf>
    <xf numFmtId="0" fontId="12" fillId="0" borderId="6" xfId="1" applyFont="1" applyBorder="1" applyAlignment="1">
      <alignment horizontal="center" wrapText="1"/>
    </xf>
    <xf numFmtId="0" fontId="7" fillId="0" borderId="6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164" fontId="0" fillId="0" borderId="0" xfId="0" applyNumberFormat="1"/>
    <xf numFmtId="0" fontId="19" fillId="0" borderId="0" xfId="1" applyFont="1" applyAlignment="1">
      <alignment horizontal="center" vertical="top"/>
    </xf>
    <xf numFmtId="0" fontId="20" fillId="5" borderId="0" xfId="1" applyFont="1" applyFill="1" applyAlignment="1">
      <alignment horizontal="center" wrapText="1"/>
    </xf>
    <xf numFmtId="0" fontId="20" fillId="5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Финансов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68"/>
  <sheetViews>
    <sheetView tabSelected="1" workbookViewId="0">
      <selection sqref="A1:XFD1048576"/>
    </sheetView>
  </sheetViews>
  <sheetFormatPr defaultRowHeight="15" x14ac:dyDescent="0.25"/>
  <cols>
    <col min="1" max="1" width="5" customWidth="1"/>
    <col min="2" max="2" width="54.85546875" customWidth="1"/>
    <col min="3" max="3" width="7" customWidth="1"/>
    <col min="4" max="4" width="7.140625" customWidth="1"/>
    <col min="5" max="5" width="16.28515625" customWidth="1"/>
    <col min="9" max="9" width="9.28515625" customWidth="1"/>
    <col min="257" max="257" width="5" customWidth="1"/>
    <col min="258" max="258" width="54.85546875" customWidth="1"/>
    <col min="259" max="259" width="7" customWidth="1"/>
    <col min="260" max="260" width="7.140625" customWidth="1"/>
    <col min="261" max="261" width="16.28515625" customWidth="1"/>
    <col min="265" max="265" width="9.28515625" customWidth="1"/>
    <col min="513" max="513" width="5" customWidth="1"/>
    <col min="514" max="514" width="54.85546875" customWidth="1"/>
    <col min="515" max="515" width="7" customWidth="1"/>
    <col min="516" max="516" width="7.140625" customWidth="1"/>
    <col min="517" max="517" width="16.28515625" customWidth="1"/>
    <col min="521" max="521" width="9.28515625" customWidth="1"/>
    <col min="769" max="769" width="5" customWidth="1"/>
    <col min="770" max="770" width="54.85546875" customWidth="1"/>
    <col min="771" max="771" width="7" customWidth="1"/>
    <col min="772" max="772" width="7.140625" customWidth="1"/>
    <col min="773" max="773" width="16.28515625" customWidth="1"/>
    <col min="777" max="777" width="9.28515625" customWidth="1"/>
    <col min="1025" max="1025" width="5" customWidth="1"/>
    <col min="1026" max="1026" width="54.85546875" customWidth="1"/>
    <col min="1027" max="1027" width="7" customWidth="1"/>
    <col min="1028" max="1028" width="7.140625" customWidth="1"/>
    <col min="1029" max="1029" width="16.28515625" customWidth="1"/>
    <col min="1033" max="1033" width="9.28515625" customWidth="1"/>
    <col min="1281" max="1281" width="5" customWidth="1"/>
    <col min="1282" max="1282" width="54.85546875" customWidth="1"/>
    <col min="1283" max="1283" width="7" customWidth="1"/>
    <col min="1284" max="1284" width="7.140625" customWidth="1"/>
    <col min="1285" max="1285" width="16.28515625" customWidth="1"/>
    <col min="1289" max="1289" width="9.28515625" customWidth="1"/>
    <col min="1537" max="1537" width="5" customWidth="1"/>
    <col min="1538" max="1538" width="54.85546875" customWidth="1"/>
    <col min="1539" max="1539" width="7" customWidth="1"/>
    <col min="1540" max="1540" width="7.140625" customWidth="1"/>
    <col min="1541" max="1541" width="16.28515625" customWidth="1"/>
    <col min="1545" max="1545" width="9.28515625" customWidth="1"/>
    <col min="1793" max="1793" width="5" customWidth="1"/>
    <col min="1794" max="1794" width="54.85546875" customWidth="1"/>
    <col min="1795" max="1795" width="7" customWidth="1"/>
    <col min="1796" max="1796" width="7.140625" customWidth="1"/>
    <col min="1797" max="1797" width="16.28515625" customWidth="1"/>
    <col min="1801" max="1801" width="9.28515625" customWidth="1"/>
    <col min="2049" max="2049" width="5" customWidth="1"/>
    <col min="2050" max="2050" width="54.85546875" customWidth="1"/>
    <col min="2051" max="2051" width="7" customWidth="1"/>
    <col min="2052" max="2052" width="7.140625" customWidth="1"/>
    <col min="2053" max="2053" width="16.28515625" customWidth="1"/>
    <col min="2057" max="2057" width="9.28515625" customWidth="1"/>
    <col min="2305" max="2305" width="5" customWidth="1"/>
    <col min="2306" max="2306" width="54.85546875" customWidth="1"/>
    <col min="2307" max="2307" width="7" customWidth="1"/>
    <col min="2308" max="2308" width="7.140625" customWidth="1"/>
    <col min="2309" max="2309" width="16.28515625" customWidth="1"/>
    <col min="2313" max="2313" width="9.28515625" customWidth="1"/>
    <col min="2561" max="2561" width="5" customWidth="1"/>
    <col min="2562" max="2562" width="54.85546875" customWidth="1"/>
    <col min="2563" max="2563" width="7" customWidth="1"/>
    <col min="2564" max="2564" width="7.140625" customWidth="1"/>
    <col min="2565" max="2565" width="16.28515625" customWidth="1"/>
    <col min="2569" max="2569" width="9.28515625" customWidth="1"/>
    <col min="2817" max="2817" width="5" customWidth="1"/>
    <col min="2818" max="2818" width="54.85546875" customWidth="1"/>
    <col min="2819" max="2819" width="7" customWidth="1"/>
    <col min="2820" max="2820" width="7.140625" customWidth="1"/>
    <col min="2821" max="2821" width="16.28515625" customWidth="1"/>
    <col min="2825" max="2825" width="9.28515625" customWidth="1"/>
    <col min="3073" max="3073" width="5" customWidth="1"/>
    <col min="3074" max="3074" width="54.85546875" customWidth="1"/>
    <col min="3075" max="3075" width="7" customWidth="1"/>
    <col min="3076" max="3076" width="7.140625" customWidth="1"/>
    <col min="3077" max="3077" width="16.28515625" customWidth="1"/>
    <col min="3081" max="3081" width="9.28515625" customWidth="1"/>
    <col min="3329" max="3329" width="5" customWidth="1"/>
    <col min="3330" max="3330" width="54.85546875" customWidth="1"/>
    <col min="3331" max="3331" width="7" customWidth="1"/>
    <col min="3332" max="3332" width="7.140625" customWidth="1"/>
    <col min="3333" max="3333" width="16.28515625" customWidth="1"/>
    <col min="3337" max="3337" width="9.28515625" customWidth="1"/>
    <col min="3585" max="3585" width="5" customWidth="1"/>
    <col min="3586" max="3586" width="54.85546875" customWidth="1"/>
    <col min="3587" max="3587" width="7" customWidth="1"/>
    <col min="3588" max="3588" width="7.140625" customWidth="1"/>
    <col min="3589" max="3589" width="16.28515625" customWidth="1"/>
    <col min="3593" max="3593" width="9.28515625" customWidth="1"/>
    <col min="3841" max="3841" width="5" customWidth="1"/>
    <col min="3842" max="3842" width="54.85546875" customWidth="1"/>
    <col min="3843" max="3843" width="7" customWidth="1"/>
    <col min="3844" max="3844" width="7.140625" customWidth="1"/>
    <col min="3845" max="3845" width="16.28515625" customWidth="1"/>
    <col min="3849" max="3849" width="9.28515625" customWidth="1"/>
    <col min="4097" max="4097" width="5" customWidth="1"/>
    <col min="4098" max="4098" width="54.85546875" customWidth="1"/>
    <col min="4099" max="4099" width="7" customWidth="1"/>
    <col min="4100" max="4100" width="7.140625" customWidth="1"/>
    <col min="4101" max="4101" width="16.28515625" customWidth="1"/>
    <col min="4105" max="4105" width="9.28515625" customWidth="1"/>
    <col min="4353" max="4353" width="5" customWidth="1"/>
    <col min="4354" max="4354" width="54.85546875" customWidth="1"/>
    <col min="4355" max="4355" width="7" customWidth="1"/>
    <col min="4356" max="4356" width="7.140625" customWidth="1"/>
    <col min="4357" max="4357" width="16.28515625" customWidth="1"/>
    <col min="4361" max="4361" width="9.28515625" customWidth="1"/>
    <col min="4609" max="4609" width="5" customWidth="1"/>
    <col min="4610" max="4610" width="54.85546875" customWidth="1"/>
    <col min="4611" max="4611" width="7" customWidth="1"/>
    <col min="4612" max="4612" width="7.140625" customWidth="1"/>
    <col min="4613" max="4613" width="16.28515625" customWidth="1"/>
    <col min="4617" max="4617" width="9.28515625" customWidth="1"/>
    <col min="4865" max="4865" width="5" customWidth="1"/>
    <col min="4866" max="4866" width="54.85546875" customWidth="1"/>
    <col min="4867" max="4867" width="7" customWidth="1"/>
    <col min="4868" max="4868" width="7.140625" customWidth="1"/>
    <col min="4869" max="4869" width="16.28515625" customWidth="1"/>
    <col min="4873" max="4873" width="9.28515625" customWidth="1"/>
    <col min="5121" max="5121" width="5" customWidth="1"/>
    <col min="5122" max="5122" width="54.85546875" customWidth="1"/>
    <col min="5123" max="5123" width="7" customWidth="1"/>
    <col min="5124" max="5124" width="7.140625" customWidth="1"/>
    <col min="5125" max="5125" width="16.28515625" customWidth="1"/>
    <col min="5129" max="5129" width="9.28515625" customWidth="1"/>
    <col min="5377" max="5377" width="5" customWidth="1"/>
    <col min="5378" max="5378" width="54.85546875" customWidth="1"/>
    <col min="5379" max="5379" width="7" customWidth="1"/>
    <col min="5380" max="5380" width="7.140625" customWidth="1"/>
    <col min="5381" max="5381" width="16.28515625" customWidth="1"/>
    <col min="5385" max="5385" width="9.28515625" customWidth="1"/>
    <col min="5633" max="5633" width="5" customWidth="1"/>
    <col min="5634" max="5634" width="54.85546875" customWidth="1"/>
    <col min="5635" max="5635" width="7" customWidth="1"/>
    <col min="5636" max="5636" width="7.140625" customWidth="1"/>
    <col min="5637" max="5637" width="16.28515625" customWidth="1"/>
    <col min="5641" max="5641" width="9.28515625" customWidth="1"/>
    <col min="5889" max="5889" width="5" customWidth="1"/>
    <col min="5890" max="5890" width="54.85546875" customWidth="1"/>
    <col min="5891" max="5891" width="7" customWidth="1"/>
    <col min="5892" max="5892" width="7.140625" customWidth="1"/>
    <col min="5893" max="5893" width="16.28515625" customWidth="1"/>
    <col min="5897" max="5897" width="9.28515625" customWidth="1"/>
    <col min="6145" max="6145" width="5" customWidth="1"/>
    <col min="6146" max="6146" width="54.85546875" customWidth="1"/>
    <col min="6147" max="6147" width="7" customWidth="1"/>
    <col min="6148" max="6148" width="7.140625" customWidth="1"/>
    <col min="6149" max="6149" width="16.28515625" customWidth="1"/>
    <col min="6153" max="6153" width="9.28515625" customWidth="1"/>
    <col min="6401" max="6401" width="5" customWidth="1"/>
    <col min="6402" max="6402" width="54.85546875" customWidth="1"/>
    <col min="6403" max="6403" width="7" customWidth="1"/>
    <col min="6404" max="6404" width="7.140625" customWidth="1"/>
    <col min="6405" max="6405" width="16.28515625" customWidth="1"/>
    <col min="6409" max="6409" width="9.28515625" customWidth="1"/>
    <col min="6657" max="6657" width="5" customWidth="1"/>
    <col min="6658" max="6658" width="54.85546875" customWidth="1"/>
    <col min="6659" max="6659" width="7" customWidth="1"/>
    <col min="6660" max="6660" width="7.140625" customWidth="1"/>
    <col min="6661" max="6661" width="16.28515625" customWidth="1"/>
    <col min="6665" max="6665" width="9.28515625" customWidth="1"/>
    <col min="6913" max="6913" width="5" customWidth="1"/>
    <col min="6914" max="6914" width="54.85546875" customWidth="1"/>
    <col min="6915" max="6915" width="7" customWidth="1"/>
    <col min="6916" max="6916" width="7.140625" customWidth="1"/>
    <col min="6917" max="6917" width="16.28515625" customWidth="1"/>
    <col min="6921" max="6921" width="9.28515625" customWidth="1"/>
    <col min="7169" max="7169" width="5" customWidth="1"/>
    <col min="7170" max="7170" width="54.85546875" customWidth="1"/>
    <col min="7171" max="7171" width="7" customWidth="1"/>
    <col min="7172" max="7172" width="7.140625" customWidth="1"/>
    <col min="7173" max="7173" width="16.28515625" customWidth="1"/>
    <col min="7177" max="7177" width="9.28515625" customWidth="1"/>
    <col min="7425" max="7425" width="5" customWidth="1"/>
    <col min="7426" max="7426" width="54.85546875" customWidth="1"/>
    <col min="7427" max="7427" width="7" customWidth="1"/>
    <col min="7428" max="7428" width="7.140625" customWidth="1"/>
    <col min="7429" max="7429" width="16.28515625" customWidth="1"/>
    <col min="7433" max="7433" width="9.28515625" customWidth="1"/>
    <col min="7681" max="7681" width="5" customWidth="1"/>
    <col min="7682" max="7682" width="54.85546875" customWidth="1"/>
    <col min="7683" max="7683" width="7" customWidth="1"/>
    <col min="7684" max="7684" width="7.140625" customWidth="1"/>
    <col min="7685" max="7685" width="16.28515625" customWidth="1"/>
    <col min="7689" max="7689" width="9.28515625" customWidth="1"/>
    <col min="7937" max="7937" width="5" customWidth="1"/>
    <col min="7938" max="7938" width="54.85546875" customWidth="1"/>
    <col min="7939" max="7939" width="7" customWidth="1"/>
    <col min="7940" max="7940" width="7.140625" customWidth="1"/>
    <col min="7941" max="7941" width="16.28515625" customWidth="1"/>
    <col min="7945" max="7945" width="9.28515625" customWidth="1"/>
    <col min="8193" max="8193" width="5" customWidth="1"/>
    <col min="8194" max="8194" width="54.85546875" customWidth="1"/>
    <col min="8195" max="8195" width="7" customWidth="1"/>
    <col min="8196" max="8196" width="7.140625" customWidth="1"/>
    <col min="8197" max="8197" width="16.28515625" customWidth="1"/>
    <col min="8201" max="8201" width="9.28515625" customWidth="1"/>
    <col min="8449" max="8449" width="5" customWidth="1"/>
    <col min="8450" max="8450" width="54.85546875" customWidth="1"/>
    <col min="8451" max="8451" width="7" customWidth="1"/>
    <col min="8452" max="8452" width="7.140625" customWidth="1"/>
    <col min="8453" max="8453" width="16.28515625" customWidth="1"/>
    <col min="8457" max="8457" width="9.28515625" customWidth="1"/>
    <col min="8705" max="8705" width="5" customWidth="1"/>
    <col min="8706" max="8706" width="54.85546875" customWidth="1"/>
    <col min="8707" max="8707" width="7" customWidth="1"/>
    <col min="8708" max="8708" width="7.140625" customWidth="1"/>
    <col min="8709" max="8709" width="16.28515625" customWidth="1"/>
    <col min="8713" max="8713" width="9.28515625" customWidth="1"/>
    <col min="8961" max="8961" width="5" customWidth="1"/>
    <col min="8962" max="8962" width="54.85546875" customWidth="1"/>
    <col min="8963" max="8963" width="7" customWidth="1"/>
    <col min="8964" max="8964" width="7.140625" customWidth="1"/>
    <col min="8965" max="8965" width="16.28515625" customWidth="1"/>
    <col min="8969" max="8969" width="9.28515625" customWidth="1"/>
    <col min="9217" max="9217" width="5" customWidth="1"/>
    <col min="9218" max="9218" width="54.85546875" customWidth="1"/>
    <col min="9219" max="9219" width="7" customWidth="1"/>
    <col min="9220" max="9220" width="7.140625" customWidth="1"/>
    <col min="9221" max="9221" width="16.28515625" customWidth="1"/>
    <col min="9225" max="9225" width="9.28515625" customWidth="1"/>
    <col min="9473" max="9473" width="5" customWidth="1"/>
    <col min="9474" max="9474" width="54.85546875" customWidth="1"/>
    <col min="9475" max="9475" width="7" customWidth="1"/>
    <col min="9476" max="9476" width="7.140625" customWidth="1"/>
    <col min="9477" max="9477" width="16.28515625" customWidth="1"/>
    <col min="9481" max="9481" width="9.28515625" customWidth="1"/>
    <col min="9729" max="9729" width="5" customWidth="1"/>
    <col min="9730" max="9730" width="54.85546875" customWidth="1"/>
    <col min="9731" max="9731" width="7" customWidth="1"/>
    <col min="9732" max="9732" width="7.140625" customWidth="1"/>
    <col min="9733" max="9733" width="16.28515625" customWidth="1"/>
    <col min="9737" max="9737" width="9.28515625" customWidth="1"/>
    <col min="9985" max="9985" width="5" customWidth="1"/>
    <col min="9986" max="9986" width="54.85546875" customWidth="1"/>
    <col min="9987" max="9987" width="7" customWidth="1"/>
    <col min="9988" max="9988" width="7.140625" customWidth="1"/>
    <col min="9989" max="9989" width="16.28515625" customWidth="1"/>
    <col min="9993" max="9993" width="9.28515625" customWidth="1"/>
    <col min="10241" max="10241" width="5" customWidth="1"/>
    <col min="10242" max="10242" width="54.85546875" customWidth="1"/>
    <col min="10243" max="10243" width="7" customWidth="1"/>
    <col min="10244" max="10244" width="7.140625" customWidth="1"/>
    <col min="10245" max="10245" width="16.28515625" customWidth="1"/>
    <col min="10249" max="10249" width="9.28515625" customWidth="1"/>
    <col min="10497" max="10497" width="5" customWidth="1"/>
    <col min="10498" max="10498" width="54.85546875" customWidth="1"/>
    <col min="10499" max="10499" width="7" customWidth="1"/>
    <col min="10500" max="10500" width="7.140625" customWidth="1"/>
    <col min="10501" max="10501" width="16.28515625" customWidth="1"/>
    <col min="10505" max="10505" width="9.28515625" customWidth="1"/>
    <col min="10753" max="10753" width="5" customWidth="1"/>
    <col min="10754" max="10754" width="54.85546875" customWidth="1"/>
    <col min="10755" max="10755" width="7" customWidth="1"/>
    <col min="10756" max="10756" width="7.140625" customWidth="1"/>
    <col min="10757" max="10757" width="16.28515625" customWidth="1"/>
    <col min="10761" max="10761" width="9.28515625" customWidth="1"/>
    <col min="11009" max="11009" width="5" customWidth="1"/>
    <col min="11010" max="11010" width="54.85546875" customWidth="1"/>
    <col min="11011" max="11011" width="7" customWidth="1"/>
    <col min="11012" max="11012" width="7.140625" customWidth="1"/>
    <col min="11013" max="11013" width="16.28515625" customWidth="1"/>
    <col min="11017" max="11017" width="9.28515625" customWidth="1"/>
    <col min="11265" max="11265" width="5" customWidth="1"/>
    <col min="11266" max="11266" width="54.85546875" customWidth="1"/>
    <col min="11267" max="11267" width="7" customWidth="1"/>
    <col min="11268" max="11268" width="7.140625" customWidth="1"/>
    <col min="11269" max="11269" width="16.28515625" customWidth="1"/>
    <col min="11273" max="11273" width="9.28515625" customWidth="1"/>
    <col min="11521" max="11521" width="5" customWidth="1"/>
    <col min="11522" max="11522" width="54.85546875" customWidth="1"/>
    <col min="11523" max="11523" width="7" customWidth="1"/>
    <col min="11524" max="11524" width="7.140625" customWidth="1"/>
    <col min="11525" max="11525" width="16.28515625" customWidth="1"/>
    <col min="11529" max="11529" width="9.28515625" customWidth="1"/>
    <col min="11777" max="11777" width="5" customWidth="1"/>
    <col min="11778" max="11778" width="54.85546875" customWidth="1"/>
    <col min="11779" max="11779" width="7" customWidth="1"/>
    <col min="11780" max="11780" width="7.140625" customWidth="1"/>
    <col min="11781" max="11781" width="16.28515625" customWidth="1"/>
    <col min="11785" max="11785" width="9.28515625" customWidth="1"/>
    <col min="12033" max="12033" width="5" customWidth="1"/>
    <col min="12034" max="12034" width="54.85546875" customWidth="1"/>
    <col min="12035" max="12035" width="7" customWidth="1"/>
    <col min="12036" max="12036" width="7.140625" customWidth="1"/>
    <col min="12037" max="12037" width="16.28515625" customWidth="1"/>
    <col min="12041" max="12041" width="9.28515625" customWidth="1"/>
    <col min="12289" max="12289" width="5" customWidth="1"/>
    <col min="12290" max="12290" width="54.85546875" customWidth="1"/>
    <col min="12291" max="12291" width="7" customWidth="1"/>
    <col min="12292" max="12292" width="7.140625" customWidth="1"/>
    <col min="12293" max="12293" width="16.28515625" customWidth="1"/>
    <col min="12297" max="12297" width="9.28515625" customWidth="1"/>
    <col min="12545" max="12545" width="5" customWidth="1"/>
    <col min="12546" max="12546" width="54.85546875" customWidth="1"/>
    <col min="12547" max="12547" width="7" customWidth="1"/>
    <col min="12548" max="12548" width="7.140625" customWidth="1"/>
    <col min="12549" max="12549" width="16.28515625" customWidth="1"/>
    <col min="12553" max="12553" width="9.28515625" customWidth="1"/>
    <col min="12801" max="12801" width="5" customWidth="1"/>
    <col min="12802" max="12802" width="54.85546875" customWidth="1"/>
    <col min="12803" max="12803" width="7" customWidth="1"/>
    <col min="12804" max="12804" width="7.140625" customWidth="1"/>
    <col min="12805" max="12805" width="16.28515625" customWidth="1"/>
    <col min="12809" max="12809" width="9.28515625" customWidth="1"/>
    <col min="13057" max="13057" width="5" customWidth="1"/>
    <col min="13058" max="13058" width="54.85546875" customWidth="1"/>
    <col min="13059" max="13059" width="7" customWidth="1"/>
    <col min="13060" max="13060" width="7.140625" customWidth="1"/>
    <col min="13061" max="13061" width="16.28515625" customWidth="1"/>
    <col min="13065" max="13065" width="9.28515625" customWidth="1"/>
    <col min="13313" max="13313" width="5" customWidth="1"/>
    <col min="13314" max="13314" width="54.85546875" customWidth="1"/>
    <col min="13315" max="13315" width="7" customWidth="1"/>
    <col min="13316" max="13316" width="7.140625" customWidth="1"/>
    <col min="13317" max="13317" width="16.28515625" customWidth="1"/>
    <col min="13321" max="13321" width="9.28515625" customWidth="1"/>
    <col min="13569" max="13569" width="5" customWidth="1"/>
    <col min="13570" max="13570" width="54.85546875" customWidth="1"/>
    <col min="13571" max="13571" width="7" customWidth="1"/>
    <col min="13572" max="13572" width="7.140625" customWidth="1"/>
    <col min="13573" max="13573" width="16.28515625" customWidth="1"/>
    <col min="13577" max="13577" width="9.28515625" customWidth="1"/>
    <col min="13825" max="13825" width="5" customWidth="1"/>
    <col min="13826" max="13826" width="54.85546875" customWidth="1"/>
    <col min="13827" max="13827" width="7" customWidth="1"/>
    <col min="13828" max="13828" width="7.140625" customWidth="1"/>
    <col min="13829" max="13829" width="16.28515625" customWidth="1"/>
    <col min="13833" max="13833" width="9.28515625" customWidth="1"/>
    <col min="14081" max="14081" width="5" customWidth="1"/>
    <col min="14082" max="14082" width="54.85546875" customWidth="1"/>
    <col min="14083" max="14083" width="7" customWidth="1"/>
    <col min="14084" max="14084" width="7.140625" customWidth="1"/>
    <col min="14085" max="14085" width="16.28515625" customWidth="1"/>
    <col min="14089" max="14089" width="9.28515625" customWidth="1"/>
    <col min="14337" max="14337" width="5" customWidth="1"/>
    <col min="14338" max="14338" width="54.85546875" customWidth="1"/>
    <col min="14339" max="14339" width="7" customWidth="1"/>
    <col min="14340" max="14340" width="7.140625" customWidth="1"/>
    <col min="14341" max="14341" width="16.28515625" customWidth="1"/>
    <col min="14345" max="14345" width="9.28515625" customWidth="1"/>
    <col min="14593" max="14593" width="5" customWidth="1"/>
    <col min="14594" max="14594" width="54.85546875" customWidth="1"/>
    <col min="14595" max="14595" width="7" customWidth="1"/>
    <col min="14596" max="14596" width="7.140625" customWidth="1"/>
    <col min="14597" max="14597" width="16.28515625" customWidth="1"/>
    <col min="14601" max="14601" width="9.28515625" customWidth="1"/>
    <col min="14849" max="14849" width="5" customWidth="1"/>
    <col min="14850" max="14850" width="54.85546875" customWidth="1"/>
    <col min="14851" max="14851" width="7" customWidth="1"/>
    <col min="14852" max="14852" width="7.140625" customWidth="1"/>
    <col min="14853" max="14853" width="16.28515625" customWidth="1"/>
    <col min="14857" max="14857" width="9.28515625" customWidth="1"/>
    <col min="15105" max="15105" width="5" customWidth="1"/>
    <col min="15106" max="15106" width="54.85546875" customWidth="1"/>
    <col min="15107" max="15107" width="7" customWidth="1"/>
    <col min="15108" max="15108" width="7.140625" customWidth="1"/>
    <col min="15109" max="15109" width="16.28515625" customWidth="1"/>
    <col min="15113" max="15113" width="9.28515625" customWidth="1"/>
    <col min="15361" max="15361" width="5" customWidth="1"/>
    <col min="15362" max="15362" width="54.85546875" customWidth="1"/>
    <col min="15363" max="15363" width="7" customWidth="1"/>
    <col min="15364" max="15364" width="7.140625" customWidth="1"/>
    <col min="15365" max="15365" width="16.28515625" customWidth="1"/>
    <col min="15369" max="15369" width="9.28515625" customWidth="1"/>
    <col min="15617" max="15617" width="5" customWidth="1"/>
    <col min="15618" max="15618" width="54.85546875" customWidth="1"/>
    <col min="15619" max="15619" width="7" customWidth="1"/>
    <col min="15620" max="15620" width="7.140625" customWidth="1"/>
    <col min="15621" max="15621" width="16.28515625" customWidth="1"/>
    <col min="15625" max="15625" width="9.28515625" customWidth="1"/>
    <col min="15873" max="15873" width="5" customWidth="1"/>
    <col min="15874" max="15874" width="54.85546875" customWidth="1"/>
    <col min="15875" max="15875" width="7" customWidth="1"/>
    <col min="15876" max="15876" width="7.140625" customWidth="1"/>
    <col min="15877" max="15877" width="16.28515625" customWidth="1"/>
    <col min="15881" max="15881" width="9.28515625" customWidth="1"/>
    <col min="16129" max="16129" width="5" customWidth="1"/>
    <col min="16130" max="16130" width="54.85546875" customWidth="1"/>
    <col min="16131" max="16131" width="7" customWidth="1"/>
    <col min="16132" max="16132" width="7.140625" customWidth="1"/>
    <col min="16133" max="16133" width="16.28515625" customWidth="1"/>
    <col min="16137" max="16137" width="9.28515625" customWidth="1"/>
  </cols>
  <sheetData>
    <row r="1" spans="1:9" x14ac:dyDescent="0.25">
      <c r="A1" s="49"/>
      <c r="B1" s="29"/>
      <c r="C1" s="29"/>
      <c r="D1" s="29"/>
      <c r="E1" s="28"/>
      <c r="F1" s="28"/>
      <c r="G1" s="23"/>
      <c r="H1" s="23"/>
      <c r="I1" s="30" t="s">
        <v>107</v>
      </c>
    </row>
    <row r="2" spans="1:9" x14ac:dyDescent="0.25">
      <c r="A2" s="49"/>
      <c r="B2" s="29"/>
      <c r="C2" s="29"/>
      <c r="D2" s="29"/>
      <c r="E2" s="28"/>
      <c r="F2" s="28"/>
      <c r="G2" s="44" t="s">
        <v>106</v>
      </c>
      <c r="H2" s="44"/>
      <c r="I2" s="44"/>
    </row>
    <row r="3" spans="1:9" ht="14.25" customHeight="1" thickBot="1" x14ac:dyDescent="0.3">
      <c r="A3" s="23"/>
      <c r="B3" s="27" t="s">
        <v>105</v>
      </c>
      <c r="C3" s="27"/>
      <c r="D3" s="27"/>
      <c r="E3" s="27"/>
      <c r="F3" s="25"/>
      <c r="G3" s="50"/>
      <c r="H3" s="50"/>
      <c r="I3" s="50"/>
    </row>
    <row r="4" spans="1:9" ht="19.5" customHeight="1" x14ac:dyDescent="0.25">
      <c r="A4" s="23"/>
      <c r="B4" s="51" t="s">
        <v>104</v>
      </c>
      <c r="C4" s="42"/>
      <c r="D4" s="42"/>
      <c r="E4" s="26"/>
      <c r="F4" s="25"/>
      <c r="G4" s="50"/>
      <c r="H4" s="50"/>
      <c r="I4" s="50"/>
    </row>
    <row r="5" spans="1:9" ht="34.5" x14ac:dyDescent="0.25">
      <c r="A5" s="52" t="s">
        <v>103</v>
      </c>
      <c r="B5" s="53"/>
      <c r="C5" s="24"/>
      <c r="D5" s="24"/>
      <c r="E5" s="24"/>
      <c r="F5" s="24"/>
      <c r="G5" s="24"/>
      <c r="H5" s="24"/>
      <c r="I5" s="54"/>
    </row>
    <row r="6" spans="1:9" ht="15.75" thickBot="1" x14ac:dyDescent="0.3">
      <c r="A6" s="23"/>
      <c r="B6" s="50"/>
      <c r="C6" s="50"/>
      <c r="D6" s="50"/>
      <c r="E6" s="50"/>
      <c r="F6" s="50"/>
      <c r="G6" s="55" t="s">
        <v>102</v>
      </c>
      <c r="H6" s="50"/>
      <c r="I6" s="50"/>
    </row>
    <row r="7" spans="1:9" ht="15.75" thickBot="1" x14ac:dyDescent="0.3">
      <c r="A7" s="21"/>
      <c r="B7" s="56"/>
      <c r="C7" s="57"/>
      <c r="D7" s="45" t="s">
        <v>101</v>
      </c>
      <c r="E7" s="46"/>
      <c r="F7" s="45" t="s">
        <v>100</v>
      </c>
      <c r="G7" s="46"/>
      <c r="H7" s="47" t="s">
        <v>99</v>
      </c>
      <c r="I7" s="48"/>
    </row>
    <row r="8" spans="1:9" ht="96" customHeight="1" thickBot="1" x14ac:dyDescent="0.3">
      <c r="A8" s="22" t="s">
        <v>98</v>
      </c>
      <c r="B8" s="21" t="s">
        <v>97</v>
      </c>
      <c r="C8" s="58" t="s">
        <v>96</v>
      </c>
      <c r="D8" s="19" t="s">
        <v>95</v>
      </c>
      <c r="E8" s="20" t="s">
        <v>94</v>
      </c>
      <c r="F8" s="19" t="s">
        <v>95</v>
      </c>
      <c r="G8" s="19" t="s">
        <v>94</v>
      </c>
      <c r="H8" s="19" t="s">
        <v>95</v>
      </c>
      <c r="I8" s="18" t="s">
        <v>94</v>
      </c>
    </row>
    <row r="9" spans="1:9" ht="15.75" thickBot="1" x14ac:dyDescent="0.3">
      <c r="A9" s="17">
        <v>1</v>
      </c>
      <c r="B9" s="59">
        <v>2</v>
      </c>
      <c r="C9" s="16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</row>
    <row r="10" spans="1:9" ht="20.25" customHeight="1" x14ac:dyDescent="0.25">
      <c r="A10" s="3">
        <v>1</v>
      </c>
      <c r="B10" s="61" t="s">
        <v>93</v>
      </c>
      <c r="C10" s="11">
        <v>4212</v>
      </c>
      <c r="D10" s="11"/>
      <c r="E10" s="31">
        <f>SUM(E13:E15)</f>
        <v>4583.7999999999993</v>
      </c>
      <c r="F10" s="31"/>
      <c r="G10" s="31">
        <f>SUM(G13:G15)</f>
        <v>5887.6</v>
      </c>
      <c r="H10" s="31">
        <f>F10-D10</f>
        <v>0</v>
      </c>
      <c r="I10" s="31">
        <f>G10-E10</f>
        <v>1303.8000000000011</v>
      </c>
    </row>
    <row r="11" spans="1:9" x14ac:dyDescent="0.25">
      <c r="A11" s="4"/>
      <c r="B11" s="8" t="s">
        <v>1</v>
      </c>
      <c r="C11" s="4"/>
      <c r="D11" s="4"/>
      <c r="E11" s="33"/>
      <c r="F11" s="33"/>
      <c r="G11" s="32"/>
      <c r="H11" s="32"/>
      <c r="I11" s="32"/>
    </row>
    <row r="12" spans="1:9" ht="13.5" customHeight="1" x14ac:dyDescent="0.25">
      <c r="A12" s="4"/>
      <c r="B12" s="6" t="s">
        <v>0</v>
      </c>
      <c r="C12" s="4"/>
      <c r="D12" s="4"/>
      <c r="E12" s="33"/>
      <c r="F12" s="33"/>
      <c r="G12" s="32"/>
      <c r="H12" s="32"/>
      <c r="I12" s="32"/>
    </row>
    <row r="13" spans="1:9" x14ac:dyDescent="0.25">
      <c r="A13" s="4">
        <v>1</v>
      </c>
      <c r="B13" s="62" t="s">
        <v>92</v>
      </c>
      <c r="C13" s="4" t="s">
        <v>17</v>
      </c>
      <c r="D13" s="32">
        <v>1</v>
      </c>
      <c r="E13" s="33">
        <v>2504.6</v>
      </c>
      <c r="F13" s="34">
        <v>1</v>
      </c>
      <c r="G13" s="33">
        <v>3687</v>
      </c>
      <c r="H13" s="33">
        <f t="shared" ref="H13:I16" si="0">F13-D13</f>
        <v>0</v>
      </c>
      <c r="I13" s="33">
        <f t="shared" si="0"/>
        <v>1182.4000000000001</v>
      </c>
    </row>
    <row r="14" spans="1:9" x14ac:dyDescent="0.25">
      <c r="A14" s="4">
        <v>2</v>
      </c>
      <c r="B14" s="62" t="s">
        <v>91</v>
      </c>
      <c r="C14" s="4" t="s">
        <v>17</v>
      </c>
      <c r="D14" s="32">
        <v>1</v>
      </c>
      <c r="E14" s="33">
        <v>2079.1999999999998</v>
      </c>
      <c r="F14" s="34">
        <v>1</v>
      </c>
      <c r="G14" s="33">
        <v>2200.6</v>
      </c>
      <c r="H14" s="33">
        <f t="shared" si="0"/>
        <v>0</v>
      </c>
      <c r="I14" s="33">
        <f t="shared" si="0"/>
        <v>121.40000000000009</v>
      </c>
    </row>
    <row r="15" spans="1:9" x14ac:dyDescent="0.25">
      <c r="A15" s="4">
        <v>3</v>
      </c>
      <c r="B15" s="62"/>
      <c r="C15" s="4" t="s">
        <v>17</v>
      </c>
      <c r="D15" s="4"/>
      <c r="E15" s="33"/>
      <c r="F15" s="33"/>
      <c r="G15" s="33"/>
      <c r="H15" s="33">
        <f t="shared" si="0"/>
        <v>0</v>
      </c>
      <c r="I15" s="33">
        <f t="shared" si="0"/>
        <v>0</v>
      </c>
    </row>
    <row r="16" spans="1:9" ht="24.75" customHeight="1" x14ac:dyDescent="0.25">
      <c r="A16" s="3">
        <v>2</v>
      </c>
      <c r="B16" s="61" t="s">
        <v>90</v>
      </c>
      <c r="C16" s="11">
        <v>4213</v>
      </c>
      <c r="D16" s="11"/>
      <c r="E16" s="31">
        <f>SUM(E19:E21)</f>
        <v>76</v>
      </c>
      <c r="F16" s="31"/>
      <c r="G16" s="31">
        <f>SUM(G19:G21)</f>
        <v>104</v>
      </c>
      <c r="H16" s="31">
        <f t="shared" si="0"/>
        <v>0</v>
      </c>
      <c r="I16" s="31">
        <f t="shared" si="0"/>
        <v>28</v>
      </c>
    </row>
    <row r="17" spans="1:10" x14ac:dyDescent="0.25">
      <c r="A17" s="9"/>
      <c r="B17" s="8" t="s">
        <v>1</v>
      </c>
      <c r="C17" s="4"/>
      <c r="D17" s="4"/>
      <c r="E17" s="33"/>
      <c r="F17" s="33"/>
      <c r="G17" s="32"/>
      <c r="H17" s="32"/>
      <c r="I17" s="32"/>
    </row>
    <row r="18" spans="1:10" ht="12" customHeight="1" x14ac:dyDescent="0.25">
      <c r="A18" s="7"/>
      <c r="B18" s="6" t="s">
        <v>0</v>
      </c>
      <c r="C18" s="4"/>
      <c r="D18" s="4"/>
      <c r="E18" s="33"/>
      <c r="F18" s="33"/>
      <c r="G18" s="32"/>
      <c r="H18" s="32"/>
      <c r="I18" s="32"/>
    </row>
    <row r="19" spans="1:10" x14ac:dyDescent="0.25">
      <c r="A19" s="4">
        <v>1</v>
      </c>
      <c r="B19" s="63" t="s">
        <v>89</v>
      </c>
      <c r="C19" s="4" t="s">
        <v>17</v>
      </c>
      <c r="D19" s="32">
        <v>1</v>
      </c>
      <c r="E19" s="33">
        <v>65.3</v>
      </c>
      <c r="F19" s="34">
        <v>1</v>
      </c>
      <c r="G19" s="33">
        <v>93.3</v>
      </c>
      <c r="H19" s="33">
        <f t="shared" ref="H19:I22" si="1">F19-D19</f>
        <v>0</v>
      </c>
      <c r="I19" s="33">
        <f t="shared" si="1"/>
        <v>28</v>
      </c>
    </row>
    <row r="20" spans="1:10" ht="29.25" customHeight="1" x14ac:dyDescent="0.25">
      <c r="A20" s="4">
        <v>2</v>
      </c>
      <c r="B20" s="5" t="s">
        <v>88</v>
      </c>
      <c r="C20" s="4" t="s">
        <v>17</v>
      </c>
      <c r="D20" s="32">
        <v>1</v>
      </c>
      <c r="E20" s="33">
        <v>10.7</v>
      </c>
      <c r="F20" s="34">
        <v>1</v>
      </c>
      <c r="G20" s="33">
        <v>10.7</v>
      </c>
      <c r="H20" s="33">
        <f t="shared" si="1"/>
        <v>0</v>
      </c>
      <c r="I20" s="33">
        <f t="shared" si="1"/>
        <v>0</v>
      </c>
    </row>
    <row r="21" spans="1:10" x14ac:dyDescent="0.25">
      <c r="A21" s="4">
        <v>3</v>
      </c>
      <c r="B21" s="62"/>
      <c r="C21" s="4" t="s">
        <v>17</v>
      </c>
      <c r="D21" s="4"/>
      <c r="E21" s="33"/>
      <c r="F21" s="33"/>
      <c r="G21" s="33"/>
      <c r="H21" s="33">
        <f t="shared" si="1"/>
        <v>0</v>
      </c>
      <c r="I21" s="33">
        <f t="shared" si="1"/>
        <v>0</v>
      </c>
    </row>
    <row r="22" spans="1:10" ht="23.25" customHeight="1" x14ac:dyDescent="0.25">
      <c r="A22" s="3">
        <v>3</v>
      </c>
      <c r="B22" s="61" t="s">
        <v>87</v>
      </c>
      <c r="C22" s="11">
        <v>4214</v>
      </c>
      <c r="D22" s="11"/>
      <c r="E22" s="31">
        <f>SUM(E25:E27)</f>
        <v>1838.7</v>
      </c>
      <c r="F22" s="31"/>
      <c r="G22" s="31">
        <f>SUM(G25:G27)</f>
        <v>2200.6000000000004</v>
      </c>
      <c r="H22" s="31">
        <f t="shared" si="1"/>
        <v>0</v>
      </c>
      <c r="I22" s="31">
        <f t="shared" si="1"/>
        <v>361.90000000000032</v>
      </c>
      <c r="J22">
        <f>2200.6-1895.1</f>
        <v>305.5</v>
      </c>
    </row>
    <row r="23" spans="1:10" x14ac:dyDescent="0.25">
      <c r="A23" s="9"/>
      <c r="B23" s="8" t="s">
        <v>1</v>
      </c>
      <c r="C23" s="4"/>
      <c r="D23" s="4"/>
      <c r="E23" s="33"/>
      <c r="F23" s="33"/>
      <c r="G23" s="32"/>
      <c r="H23" s="32"/>
      <c r="I23" s="32"/>
    </row>
    <row r="24" spans="1:10" ht="12.75" customHeight="1" x14ac:dyDescent="0.25">
      <c r="A24" s="7"/>
      <c r="B24" s="6" t="s">
        <v>0</v>
      </c>
      <c r="C24" s="4"/>
      <c r="D24" s="4"/>
      <c r="E24" s="33"/>
      <c r="F24" s="33"/>
      <c r="G24" s="32"/>
      <c r="H24" s="32"/>
      <c r="I24" s="32"/>
    </row>
    <row r="25" spans="1:10" ht="14.25" customHeight="1" x14ac:dyDescent="0.25">
      <c r="A25" s="4">
        <v>1</v>
      </c>
      <c r="B25" s="5" t="s">
        <v>86</v>
      </c>
      <c r="C25" s="5"/>
      <c r="D25" s="5">
        <v>1</v>
      </c>
      <c r="E25" s="33">
        <v>552.70000000000005</v>
      </c>
      <c r="F25" s="34">
        <v>1</v>
      </c>
      <c r="G25" s="33">
        <v>552.70000000000005</v>
      </c>
      <c r="H25" s="33">
        <f t="shared" ref="H25:I28" si="2">F25-D25</f>
        <v>0</v>
      </c>
      <c r="I25" s="33">
        <f t="shared" si="2"/>
        <v>0</v>
      </c>
    </row>
    <row r="26" spans="1:10" ht="15" customHeight="1" x14ac:dyDescent="0.25">
      <c r="A26" s="4">
        <v>2</v>
      </c>
      <c r="B26" s="5" t="s">
        <v>85</v>
      </c>
      <c r="C26" s="5"/>
      <c r="D26" s="5">
        <v>1</v>
      </c>
      <c r="E26" s="33">
        <v>300</v>
      </c>
      <c r="F26" s="34">
        <v>1</v>
      </c>
      <c r="G26" s="33">
        <v>300</v>
      </c>
      <c r="H26" s="33">
        <f t="shared" si="2"/>
        <v>0</v>
      </c>
      <c r="I26" s="33">
        <f t="shared" si="2"/>
        <v>0</v>
      </c>
    </row>
    <row r="27" spans="1:10" ht="14.25" customHeight="1" x14ac:dyDescent="0.25">
      <c r="A27" s="4">
        <v>3</v>
      </c>
      <c r="B27" s="5" t="s">
        <v>85</v>
      </c>
      <c r="C27" s="5"/>
      <c r="D27" s="5">
        <v>1</v>
      </c>
      <c r="E27" s="33">
        <v>986</v>
      </c>
      <c r="F27" s="34">
        <v>1</v>
      </c>
      <c r="G27" s="33">
        <f>1042.4+305.5</f>
        <v>1347.9</v>
      </c>
      <c r="H27" s="33">
        <f t="shared" si="2"/>
        <v>0</v>
      </c>
      <c r="I27" s="33">
        <f t="shared" si="2"/>
        <v>361.90000000000009</v>
      </c>
    </row>
    <row r="28" spans="1:10" ht="23.25" customHeight="1" x14ac:dyDescent="0.25">
      <c r="A28" s="3">
        <v>4</v>
      </c>
      <c r="B28" s="61" t="s">
        <v>84</v>
      </c>
      <c r="C28" s="11">
        <v>4215</v>
      </c>
      <c r="D28" s="11"/>
      <c r="E28" s="31">
        <f>SUM(E31:E33)</f>
        <v>160</v>
      </c>
      <c r="F28" s="31"/>
      <c r="G28" s="31">
        <f>SUM(G31:G33)</f>
        <v>160</v>
      </c>
      <c r="H28" s="31">
        <f t="shared" si="2"/>
        <v>0</v>
      </c>
      <c r="I28" s="31">
        <f t="shared" si="2"/>
        <v>0</v>
      </c>
    </row>
    <row r="29" spans="1:10" x14ac:dyDescent="0.25">
      <c r="A29" s="9"/>
      <c r="B29" s="8" t="s">
        <v>1</v>
      </c>
      <c r="C29" s="4"/>
      <c r="D29" s="4"/>
      <c r="E29" s="33"/>
      <c r="F29" s="33"/>
      <c r="G29" s="32"/>
      <c r="H29" s="32"/>
      <c r="I29" s="32"/>
    </row>
    <row r="30" spans="1:10" ht="15" customHeight="1" x14ac:dyDescent="0.25">
      <c r="A30" s="7"/>
      <c r="B30" s="6" t="s">
        <v>0</v>
      </c>
      <c r="C30" s="4"/>
      <c r="D30" s="4"/>
      <c r="E30" s="33"/>
      <c r="F30" s="33"/>
      <c r="G30" s="32"/>
      <c r="H30" s="32"/>
      <c r="I30" s="32"/>
    </row>
    <row r="31" spans="1:10" ht="27" x14ac:dyDescent="0.25">
      <c r="A31" s="4">
        <v>1</v>
      </c>
      <c r="B31" s="5" t="s">
        <v>83</v>
      </c>
      <c r="C31" s="4" t="s">
        <v>17</v>
      </c>
      <c r="D31" s="4">
        <v>4</v>
      </c>
      <c r="E31" s="33">
        <v>160</v>
      </c>
      <c r="F31" s="34">
        <v>4</v>
      </c>
      <c r="G31" s="33">
        <v>160</v>
      </c>
      <c r="H31" s="33">
        <f t="shared" ref="H31:I34" si="3">F31-D31</f>
        <v>0</v>
      </c>
      <c r="I31" s="33">
        <f t="shared" si="3"/>
        <v>0</v>
      </c>
    </row>
    <row r="32" spans="1:10" x14ac:dyDescent="0.25">
      <c r="A32" s="4">
        <v>2</v>
      </c>
      <c r="B32" s="62"/>
      <c r="C32" s="4" t="s">
        <v>17</v>
      </c>
      <c r="D32" s="4"/>
      <c r="E32" s="33"/>
      <c r="F32" s="33"/>
      <c r="G32" s="33"/>
      <c r="H32" s="33">
        <f t="shared" si="3"/>
        <v>0</v>
      </c>
      <c r="I32" s="33">
        <f t="shared" si="3"/>
        <v>0</v>
      </c>
    </row>
    <row r="33" spans="1:9" x14ac:dyDescent="0.25">
      <c r="A33" s="4">
        <v>3</v>
      </c>
      <c r="B33" s="62"/>
      <c r="C33" s="4" t="s">
        <v>17</v>
      </c>
      <c r="D33" s="4"/>
      <c r="E33" s="33"/>
      <c r="F33" s="33"/>
      <c r="G33" s="33"/>
      <c r="H33" s="33">
        <f t="shared" si="3"/>
        <v>0</v>
      </c>
      <c r="I33" s="33">
        <f t="shared" si="3"/>
        <v>0</v>
      </c>
    </row>
    <row r="34" spans="1:9" ht="27" customHeight="1" x14ac:dyDescent="0.25">
      <c r="A34" s="3">
        <v>5</v>
      </c>
      <c r="B34" s="61" t="s">
        <v>82</v>
      </c>
      <c r="C34" s="11">
        <v>4231</v>
      </c>
      <c r="D34" s="11"/>
      <c r="E34" s="31">
        <f>SUM(E37:E39)</f>
        <v>2456</v>
      </c>
      <c r="F34" s="31"/>
      <c r="G34" s="31">
        <f>SUM(G37:G39)</f>
        <v>2456</v>
      </c>
      <c r="H34" s="31">
        <f t="shared" si="3"/>
        <v>0</v>
      </c>
      <c r="I34" s="31">
        <f t="shared" si="3"/>
        <v>0</v>
      </c>
    </row>
    <row r="35" spans="1:9" x14ac:dyDescent="0.25">
      <c r="A35" s="9"/>
      <c r="B35" s="8" t="s">
        <v>1</v>
      </c>
      <c r="C35" s="4"/>
      <c r="D35" s="4"/>
      <c r="E35" s="33"/>
      <c r="F35" s="33"/>
      <c r="G35" s="32"/>
      <c r="H35" s="32"/>
      <c r="I35" s="32"/>
    </row>
    <row r="36" spans="1:9" ht="15" customHeight="1" x14ac:dyDescent="0.25">
      <c r="A36" s="7"/>
      <c r="B36" s="6" t="s">
        <v>0</v>
      </c>
      <c r="C36" s="4"/>
      <c r="D36" s="4"/>
      <c r="E36" s="33"/>
      <c r="F36" s="33"/>
      <c r="G36" s="32"/>
      <c r="H36" s="32"/>
      <c r="I36" s="32"/>
    </row>
    <row r="37" spans="1:9" ht="15" customHeight="1" x14ac:dyDescent="0.25">
      <c r="A37" s="4">
        <v>1</v>
      </c>
      <c r="B37" s="5" t="s">
        <v>81</v>
      </c>
      <c r="C37" s="4" t="s">
        <v>17</v>
      </c>
      <c r="D37" s="4">
        <v>1</v>
      </c>
      <c r="E37" s="33">
        <v>576</v>
      </c>
      <c r="F37" s="34">
        <v>1</v>
      </c>
      <c r="G37" s="33">
        <v>576</v>
      </c>
      <c r="H37" s="33">
        <f t="shared" ref="H37:I40" si="4">F37-D37</f>
        <v>0</v>
      </c>
      <c r="I37" s="33">
        <f t="shared" si="4"/>
        <v>0</v>
      </c>
    </row>
    <row r="38" spans="1:9" ht="29.25" customHeight="1" x14ac:dyDescent="0.25">
      <c r="A38" s="4">
        <v>2</v>
      </c>
      <c r="B38" s="5" t="s">
        <v>80</v>
      </c>
      <c r="C38" s="4" t="s">
        <v>17</v>
      </c>
      <c r="D38" s="4">
        <v>1</v>
      </c>
      <c r="E38" s="33">
        <v>1880</v>
      </c>
      <c r="F38" s="34">
        <v>1</v>
      </c>
      <c r="G38" s="33">
        <v>1880</v>
      </c>
      <c r="H38" s="33">
        <f t="shared" si="4"/>
        <v>0</v>
      </c>
      <c r="I38" s="33">
        <f t="shared" si="4"/>
        <v>0</v>
      </c>
    </row>
    <row r="39" spans="1:9" x14ac:dyDescent="0.25">
      <c r="A39" s="4">
        <v>3</v>
      </c>
      <c r="B39" s="62"/>
      <c r="C39" s="4" t="s">
        <v>17</v>
      </c>
      <c r="D39" s="4"/>
      <c r="E39" s="33"/>
      <c r="F39" s="33"/>
      <c r="G39" s="33"/>
      <c r="H39" s="33">
        <f t="shared" si="4"/>
        <v>0</v>
      </c>
      <c r="I39" s="33">
        <f t="shared" si="4"/>
        <v>0</v>
      </c>
    </row>
    <row r="40" spans="1:9" ht="27" customHeight="1" x14ac:dyDescent="0.25">
      <c r="A40" s="3">
        <v>6</v>
      </c>
      <c r="B40" s="61" t="s">
        <v>79</v>
      </c>
      <c r="C40" s="11">
        <v>4234</v>
      </c>
      <c r="D40" s="11"/>
      <c r="E40" s="31">
        <f>SUM(E43:E45)</f>
        <v>100</v>
      </c>
      <c r="F40" s="31"/>
      <c r="G40" s="31">
        <f>SUM(G43:G45)</f>
        <v>100</v>
      </c>
      <c r="H40" s="31">
        <f t="shared" si="4"/>
        <v>0</v>
      </c>
      <c r="I40" s="31">
        <f t="shared" si="4"/>
        <v>0</v>
      </c>
    </row>
    <row r="41" spans="1:9" x14ac:dyDescent="0.25">
      <c r="A41" s="9"/>
      <c r="B41" s="8" t="s">
        <v>1</v>
      </c>
      <c r="C41" s="4"/>
      <c r="D41" s="4"/>
      <c r="E41" s="33"/>
      <c r="F41" s="33"/>
      <c r="G41" s="32"/>
      <c r="H41" s="32"/>
      <c r="I41" s="32"/>
    </row>
    <row r="42" spans="1:9" ht="12.75" customHeight="1" x14ac:dyDescent="0.25">
      <c r="A42" s="7"/>
      <c r="B42" s="6" t="s">
        <v>0</v>
      </c>
      <c r="C42" s="4"/>
      <c r="D42" s="4"/>
      <c r="E42" s="33"/>
      <c r="F42" s="33"/>
      <c r="G42" s="32"/>
      <c r="H42" s="32"/>
      <c r="I42" s="32"/>
    </row>
    <row r="43" spans="1:9" ht="13.5" customHeight="1" x14ac:dyDescent="0.25">
      <c r="A43" s="4">
        <v>1</v>
      </c>
      <c r="B43" s="5" t="s">
        <v>78</v>
      </c>
      <c r="C43" s="4" t="s">
        <v>17</v>
      </c>
      <c r="D43" s="34">
        <v>1</v>
      </c>
      <c r="E43" s="33">
        <v>100</v>
      </c>
      <c r="F43" s="34">
        <v>1</v>
      </c>
      <c r="G43" s="35">
        <v>100</v>
      </c>
      <c r="H43" s="33">
        <f>F43-D43</f>
        <v>0</v>
      </c>
      <c r="I43" s="33">
        <f>G43-E43</f>
        <v>0</v>
      </c>
    </row>
    <row r="44" spans="1:9" x14ac:dyDescent="0.25">
      <c r="A44" s="4"/>
      <c r="B44" s="5"/>
      <c r="C44" s="4"/>
      <c r="D44" s="4"/>
      <c r="E44" s="33"/>
      <c r="F44" s="34"/>
      <c r="G44" s="33"/>
      <c r="H44" s="33"/>
      <c r="I44" s="33"/>
    </row>
    <row r="45" spans="1:9" x14ac:dyDescent="0.25">
      <c r="A45" s="4"/>
      <c r="B45" s="62"/>
      <c r="C45" s="4"/>
      <c r="D45" s="4"/>
      <c r="E45" s="33"/>
      <c r="F45" s="33"/>
      <c r="G45" s="33"/>
      <c r="H45" s="33"/>
      <c r="I45" s="33"/>
    </row>
    <row r="46" spans="1:9" ht="27" customHeight="1" x14ac:dyDescent="0.25">
      <c r="A46" s="3">
        <v>7</v>
      </c>
      <c r="B46" s="61" t="s">
        <v>77</v>
      </c>
      <c r="C46" s="11">
        <v>4237</v>
      </c>
      <c r="D46" s="10"/>
      <c r="E46" s="31">
        <f>E49</f>
        <v>300</v>
      </c>
      <c r="F46" s="31"/>
      <c r="G46" s="31">
        <f>G49</f>
        <v>300</v>
      </c>
      <c r="H46" s="31">
        <f>F46-D46</f>
        <v>0</v>
      </c>
      <c r="I46" s="31">
        <f>G46-E46</f>
        <v>0</v>
      </c>
    </row>
    <row r="47" spans="1:9" x14ac:dyDescent="0.25">
      <c r="A47" s="9"/>
      <c r="B47" s="8" t="s">
        <v>1</v>
      </c>
      <c r="C47" s="4"/>
      <c r="D47" s="36"/>
      <c r="E47" s="33"/>
      <c r="F47" s="33"/>
      <c r="G47" s="32"/>
      <c r="H47" s="32"/>
      <c r="I47" s="32"/>
    </row>
    <row r="48" spans="1:9" ht="13.5" customHeight="1" x14ac:dyDescent="0.25">
      <c r="A48" s="7"/>
      <c r="B48" s="6" t="s">
        <v>0</v>
      </c>
      <c r="C48" s="4"/>
      <c r="D48" s="36"/>
      <c r="E48" s="33"/>
      <c r="F48" s="33"/>
      <c r="G48" s="32"/>
      <c r="H48" s="32"/>
      <c r="I48" s="32"/>
    </row>
    <row r="49" spans="1:9" ht="14.25" customHeight="1" x14ac:dyDescent="0.25">
      <c r="A49" s="4">
        <v>1</v>
      </c>
      <c r="B49" s="5" t="s">
        <v>76</v>
      </c>
      <c r="C49" s="4" t="s">
        <v>17</v>
      </c>
      <c r="D49" s="36">
        <v>1</v>
      </c>
      <c r="E49" s="33">
        <v>300</v>
      </c>
      <c r="F49" s="33">
        <v>1</v>
      </c>
      <c r="G49" s="33">
        <v>300</v>
      </c>
      <c r="H49" s="33">
        <f>F49-D49</f>
        <v>0</v>
      </c>
      <c r="I49" s="33">
        <f>G49-E49</f>
        <v>0</v>
      </c>
    </row>
    <row r="50" spans="1:9" ht="27" customHeight="1" x14ac:dyDescent="0.25">
      <c r="A50" s="3">
        <v>8</v>
      </c>
      <c r="B50" s="61" t="s">
        <v>75</v>
      </c>
      <c r="C50" s="11">
        <v>4239</v>
      </c>
      <c r="D50" s="31">
        <f t="shared" ref="D50:I50" si="5">SUM(D53:D58)</f>
        <v>7</v>
      </c>
      <c r="E50" s="31">
        <f t="shared" si="5"/>
        <v>548</v>
      </c>
      <c r="F50" s="31">
        <f t="shared" si="5"/>
        <v>9</v>
      </c>
      <c r="G50" s="31">
        <f t="shared" si="5"/>
        <v>120</v>
      </c>
      <c r="H50" s="31">
        <f t="shared" si="5"/>
        <v>3</v>
      </c>
      <c r="I50" s="31">
        <f t="shared" si="5"/>
        <v>-200</v>
      </c>
    </row>
    <row r="51" spans="1:9" x14ac:dyDescent="0.25">
      <c r="A51" s="9"/>
      <c r="B51" s="8" t="s">
        <v>1</v>
      </c>
      <c r="C51" s="4"/>
      <c r="D51" s="36"/>
      <c r="E51" s="33"/>
      <c r="F51" s="33"/>
      <c r="G51" s="32"/>
      <c r="H51" s="32"/>
      <c r="I51" s="32"/>
    </row>
    <row r="52" spans="1:9" ht="14.25" customHeight="1" x14ac:dyDescent="0.25">
      <c r="A52" s="7"/>
      <c r="B52" s="6" t="s">
        <v>0</v>
      </c>
      <c r="C52" s="4"/>
      <c r="D52" s="36"/>
      <c r="E52" s="33"/>
      <c r="F52" s="33"/>
      <c r="G52" s="32"/>
      <c r="H52" s="32"/>
      <c r="I52" s="32"/>
    </row>
    <row r="53" spans="1:9" ht="15" customHeight="1" x14ac:dyDescent="0.25">
      <c r="A53" s="4">
        <v>1</v>
      </c>
      <c r="B53" s="5" t="s">
        <v>74</v>
      </c>
      <c r="C53" s="4" t="s">
        <v>17</v>
      </c>
      <c r="D53" s="36"/>
      <c r="E53" s="33"/>
      <c r="F53" s="33">
        <v>1</v>
      </c>
      <c r="G53" s="33">
        <v>0</v>
      </c>
      <c r="H53" s="33">
        <f t="shared" ref="H53:I57" si="6">F53-D53</f>
        <v>1</v>
      </c>
      <c r="I53" s="33">
        <f t="shared" si="6"/>
        <v>0</v>
      </c>
    </row>
    <row r="54" spans="1:9" ht="15" customHeight="1" x14ac:dyDescent="0.25">
      <c r="A54" s="4">
        <v>2</v>
      </c>
      <c r="B54" s="5" t="s">
        <v>73</v>
      </c>
      <c r="C54" s="4" t="s">
        <v>17</v>
      </c>
      <c r="D54" s="36">
        <v>1</v>
      </c>
      <c r="E54" s="33">
        <v>60</v>
      </c>
      <c r="F54" s="33">
        <v>1</v>
      </c>
      <c r="G54" s="33">
        <v>0</v>
      </c>
      <c r="H54" s="33">
        <f t="shared" si="6"/>
        <v>0</v>
      </c>
      <c r="I54" s="33">
        <f t="shared" si="6"/>
        <v>-60</v>
      </c>
    </row>
    <row r="55" spans="1:9" ht="12.75" customHeight="1" x14ac:dyDescent="0.25">
      <c r="A55" s="4">
        <v>3</v>
      </c>
      <c r="B55" s="5" t="s">
        <v>72</v>
      </c>
      <c r="C55" s="4" t="s">
        <v>17</v>
      </c>
      <c r="D55" s="36">
        <v>3</v>
      </c>
      <c r="E55" s="33">
        <v>90</v>
      </c>
      <c r="F55" s="33">
        <v>5</v>
      </c>
      <c r="G55" s="33">
        <v>0</v>
      </c>
      <c r="H55" s="33">
        <f t="shared" si="6"/>
        <v>2</v>
      </c>
      <c r="I55" s="33">
        <f t="shared" si="6"/>
        <v>-90</v>
      </c>
    </row>
    <row r="56" spans="1:9" ht="13.5" customHeight="1" x14ac:dyDescent="0.25">
      <c r="A56" s="4">
        <v>4</v>
      </c>
      <c r="B56" s="5" t="s">
        <v>71</v>
      </c>
      <c r="C56" s="4"/>
      <c r="D56" s="33">
        <v>1</v>
      </c>
      <c r="E56" s="33">
        <v>120</v>
      </c>
      <c r="F56" s="33">
        <v>1</v>
      </c>
      <c r="G56" s="33">
        <v>120</v>
      </c>
      <c r="H56" s="33">
        <f t="shared" si="6"/>
        <v>0</v>
      </c>
      <c r="I56" s="33">
        <f t="shared" si="6"/>
        <v>0</v>
      </c>
    </row>
    <row r="57" spans="1:9" ht="15.75" customHeight="1" x14ac:dyDescent="0.25">
      <c r="A57" s="4">
        <v>4</v>
      </c>
      <c r="B57" s="5" t="s">
        <v>70</v>
      </c>
      <c r="C57" s="4" t="s">
        <v>17</v>
      </c>
      <c r="D57" s="36">
        <v>1</v>
      </c>
      <c r="E57" s="33">
        <v>50</v>
      </c>
      <c r="F57" s="33">
        <v>1</v>
      </c>
      <c r="G57" s="33">
        <v>0</v>
      </c>
      <c r="H57" s="33">
        <f t="shared" si="6"/>
        <v>0</v>
      </c>
      <c r="I57" s="33">
        <f t="shared" si="6"/>
        <v>-50</v>
      </c>
    </row>
    <row r="58" spans="1:9" ht="14.25" customHeight="1" x14ac:dyDescent="0.25">
      <c r="A58" s="4">
        <v>5</v>
      </c>
      <c r="B58" s="5" t="s">
        <v>69</v>
      </c>
      <c r="C58" s="4" t="s">
        <v>17</v>
      </c>
      <c r="D58" s="36">
        <v>1</v>
      </c>
      <c r="E58" s="33">
        <v>228</v>
      </c>
      <c r="F58" s="33"/>
      <c r="G58" s="33"/>
      <c r="H58" s="33"/>
      <c r="I58" s="33"/>
    </row>
    <row r="59" spans="1:9" ht="37.5" customHeight="1" x14ac:dyDescent="0.25">
      <c r="A59" s="3">
        <v>9</v>
      </c>
      <c r="B59" s="2" t="s">
        <v>68</v>
      </c>
      <c r="C59" s="11">
        <v>4251</v>
      </c>
      <c r="D59" s="10"/>
      <c r="E59" s="31">
        <f>E62</f>
        <v>300</v>
      </c>
      <c r="F59" s="31"/>
      <c r="G59" s="31">
        <f>G62</f>
        <v>4858.6000000000004</v>
      </c>
      <c r="H59" s="31">
        <f>F59-D59</f>
        <v>0</v>
      </c>
      <c r="I59" s="31">
        <f>G59-E59</f>
        <v>4558.6000000000004</v>
      </c>
    </row>
    <row r="60" spans="1:9" x14ac:dyDescent="0.25">
      <c r="A60" s="9"/>
      <c r="B60" s="8" t="s">
        <v>1</v>
      </c>
      <c r="C60" s="4"/>
      <c r="D60" s="36"/>
      <c r="E60" s="33"/>
      <c r="F60" s="33"/>
      <c r="G60" s="32"/>
      <c r="H60" s="32"/>
      <c r="I60" s="32"/>
    </row>
    <row r="61" spans="1:9" ht="14.25" customHeight="1" x14ac:dyDescent="0.25">
      <c r="A61" s="7"/>
      <c r="B61" s="6" t="s">
        <v>0</v>
      </c>
      <c r="C61" s="4"/>
      <c r="D61" s="36"/>
      <c r="E61" s="33"/>
      <c r="F61" s="33"/>
      <c r="G61" s="32"/>
      <c r="H61" s="32"/>
      <c r="I61" s="32"/>
    </row>
    <row r="62" spans="1:9" ht="27" customHeight="1" x14ac:dyDescent="0.25">
      <c r="A62" s="4">
        <v>1</v>
      </c>
      <c r="B62" s="5" t="s">
        <v>67</v>
      </c>
      <c r="C62" s="4" t="s">
        <v>17</v>
      </c>
      <c r="D62" s="36">
        <v>1</v>
      </c>
      <c r="E62" s="33">
        <v>300</v>
      </c>
      <c r="F62" s="33">
        <v>1</v>
      </c>
      <c r="G62" s="33">
        <v>4858.6000000000004</v>
      </c>
      <c r="H62" s="33">
        <f>F62-D62</f>
        <v>0</v>
      </c>
      <c r="I62" s="33">
        <f>G62-E62</f>
        <v>4558.6000000000004</v>
      </c>
    </row>
    <row r="63" spans="1:9" ht="32.25" customHeight="1" x14ac:dyDescent="0.25">
      <c r="A63" s="3">
        <v>10</v>
      </c>
      <c r="B63" s="2" t="s">
        <v>66</v>
      </c>
      <c r="C63" s="11">
        <v>4252</v>
      </c>
      <c r="D63" s="10"/>
      <c r="E63" s="31">
        <f>E66+E67</f>
        <v>1200</v>
      </c>
      <c r="F63" s="31"/>
      <c r="G63" s="37">
        <f>G66+G67</f>
        <v>1200</v>
      </c>
      <c r="H63" s="31">
        <f>F63-D63</f>
        <v>0</v>
      </c>
      <c r="I63" s="31">
        <f>G63-E63</f>
        <v>0</v>
      </c>
    </row>
    <row r="64" spans="1:9" x14ac:dyDescent="0.25">
      <c r="A64" s="9"/>
      <c r="B64" s="8" t="s">
        <v>1</v>
      </c>
      <c r="C64" s="4"/>
      <c r="D64" s="36"/>
      <c r="E64" s="33"/>
      <c r="F64" s="33"/>
      <c r="G64" s="38"/>
      <c r="H64" s="32"/>
      <c r="I64" s="32"/>
    </row>
    <row r="65" spans="1:11" ht="14.25" customHeight="1" x14ac:dyDescent="0.25">
      <c r="A65" s="7"/>
      <c r="B65" s="6" t="s">
        <v>0</v>
      </c>
      <c r="C65" s="4"/>
      <c r="D65" s="36"/>
      <c r="E65" s="33"/>
      <c r="F65" s="33"/>
      <c r="G65" s="38"/>
      <c r="H65" s="32"/>
      <c r="I65" s="32"/>
    </row>
    <row r="66" spans="1:11" ht="12.75" customHeight="1" x14ac:dyDescent="0.25">
      <c r="A66" s="4">
        <v>1</v>
      </c>
      <c r="B66" s="5" t="s">
        <v>65</v>
      </c>
      <c r="C66" s="4" t="s">
        <v>17</v>
      </c>
      <c r="D66" s="33">
        <v>4</v>
      </c>
      <c r="E66" s="33">
        <v>1000</v>
      </c>
      <c r="F66" s="33">
        <v>4</v>
      </c>
      <c r="G66" s="35">
        <v>929.2</v>
      </c>
      <c r="H66" s="33">
        <f t="shared" ref="H66:I68" si="7">F66-D66</f>
        <v>0</v>
      </c>
      <c r="I66" s="33">
        <f t="shared" si="7"/>
        <v>-70.799999999999955</v>
      </c>
    </row>
    <row r="67" spans="1:11" ht="14.25" customHeight="1" x14ac:dyDescent="0.25">
      <c r="A67" s="4">
        <v>2</v>
      </c>
      <c r="B67" s="5" t="s">
        <v>64</v>
      </c>
      <c r="C67" s="4" t="s">
        <v>17</v>
      </c>
      <c r="D67" s="33">
        <v>1</v>
      </c>
      <c r="E67" s="33">
        <v>200</v>
      </c>
      <c r="F67" s="33">
        <v>1</v>
      </c>
      <c r="G67" s="35">
        <v>270.8</v>
      </c>
      <c r="H67" s="33">
        <f t="shared" si="7"/>
        <v>0</v>
      </c>
      <c r="I67" s="33">
        <f t="shared" si="7"/>
        <v>70.800000000000011</v>
      </c>
    </row>
    <row r="68" spans="1:11" ht="34.5" customHeight="1" x14ac:dyDescent="0.25">
      <c r="A68" s="3">
        <v>11</v>
      </c>
      <c r="B68" s="2" t="s">
        <v>63</v>
      </c>
      <c r="C68" s="11">
        <v>4261</v>
      </c>
      <c r="D68" s="10"/>
      <c r="E68" s="31">
        <f>SUM(E71:E102)</f>
        <v>450</v>
      </c>
      <c r="F68" s="31"/>
      <c r="G68" s="31">
        <f>SUM(G71:G108)</f>
        <v>837.2</v>
      </c>
      <c r="H68" s="31">
        <f t="shared" si="7"/>
        <v>0</v>
      </c>
      <c r="I68" s="31">
        <f t="shared" si="7"/>
        <v>387.20000000000005</v>
      </c>
      <c r="J68">
        <f>837.2-579.6</f>
        <v>257.60000000000002</v>
      </c>
      <c r="K68">
        <v>837.2</v>
      </c>
    </row>
    <row r="69" spans="1:11" x14ac:dyDescent="0.25">
      <c r="A69" s="9"/>
      <c r="B69" s="8" t="s">
        <v>1</v>
      </c>
      <c r="C69" s="4"/>
      <c r="D69" s="36"/>
      <c r="E69" s="33"/>
      <c r="F69" s="33"/>
      <c r="G69" s="32"/>
      <c r="H69" s="32"/>
      <c r="I69" s="32"/>
    </row>
    <row r="70" spans="1:11" ht="12.75" customHeight="1" x14ac:dyDescent="0.25">
      <c r="A70" s="7"/>
      <c r="B70" s="6" t="s">
        <v>0</v>
      </c>
      <c r="C70" s="4"/>
      <c r="D70" s="36"/>
      <c r="E70" s="33"/>
      <c r="F70" s="33"/>
      <c r="G70" s="32"/>
      <c r="H70" s="32"/>
      <c r="I70" s="32"/>
    </row>
    <row r="71" spans="1:11" ht="13.5" customHeight="1" x14ac:dyDescent="0.25">
      <c r="A71" s="4">
        <v>1</v>
      </c>
      <c r="B71" s="5" t="s">
        <v>62</v>
      </c>
      <c r="C71" s="4" t="s">
        <v>17</v>
      </c>
      <c r="D71" s="15">
        <v>800</v>
      </c>
      <c r="E71" s="33">
        <v>240</v>
      </c>
      <c r="F71" s="15">
        <v>800</v>
      </c>
      <c r="G71" s="33">
        <f>240+258</f>
        <v>498</v>
      </c>
      <c r="H71" s="33">
        <f t="shared" ref="H71:I108" si="8">F71-D71</f>
        <v>0</v>
      </c>
      <c r="I71" s="33">
        <f t="shared" si="8"/>
        <v>258</v>
      </c>
    </row>
    <row r="72" spans="1:11" x14ac:dyDescent="0.25">
      <c r="A72" s="4">
        <v>2</v>
      </c>
      <c r="B72" s="64" t="s">
        <v>61</v>
      </c>
      <c r="C72" s="4" t="s">
        <v>17</v>
      </c>
      <c r="D72" s="32">
        <v>20</v>
      </c>
      <c r="E72" s="33">
        <v>0.4</v>
      </c>
      <c r="F72" s="32">
        <v>20</v>
      </c>
      <c r="G72" s="33">
        <v>0.4</v>
      </c>
      <c r="H72" s="33">
        <f t="shared" si="8"/>
        <v>0</v>
      </c>
      <c r="I72" s="33">
        <f t="shared" si="8"/>
        <v>0</v>
      </c>
    </row>
    <row r="73" spans="1:11" x14ac:dyDescent="0.25">
      <c r="A73" s="4">
        <v>3</v>
      </c>
      <c r="B73" s="64" t="s">
        <v>60</v>
      </c>
      <c r="C73" s="4"/>
      <c r="D73" s="32">
        <v>800</v>
      </c>
      <c r="E73" s="33">
        <v>48</v>
      </c>
      <c r="F73" s="32">
        <v>800</v>
      </c>
      <c r="G73" s="33">
        <v>48</v>
      </c>
      <c r="H73" s="33">
        <f t="shared" si="8"/>
        <v>0</v>
      </c>
      <c r="I73" s="33">
        <f t="shared" si="8"/>
        <v>0</v>
      </c>
    </row>
    <row r="74" spans="1:11" x14ac:dyDescent="0.25">
      <c r="A74" s="4">
        <v>4</v>
      </c>
      <c r="B74" s="64" t="s">
        <v>59</v>
      </c>
      <c r="C74" s="4"/>
      <c r="D74" s="32">
        <v>40</v>
      </c>
      <c r="E74" s="33">
        <v>24</v>
      </c>
      <c r="F74" s="32">
        <v>40</v>
      </c>
      <c r="G74" s="33">
        <v>24</v>
      </c>
      <c r="H74" s="33">
        <f t="shared" si="8"/>
        <v>0</v>
      </c>
      <c r="I74" s="33">
        <f t="shared" si="8"/>
        <v>0</v>
      </c>
    </row>
    <row r="75" spans="1:11" x14ac:dyDescent="0.25">
      <c r="A75" s="4">
        <v>5</v>
      </c>
      <c r="B75" s="64" t="s">
        <v>58</v>
      </c>
      <c r="C75" s="4"/>
      <c r="D75" s="32">
        <v>1500</v>
      </c>
      <c r="E75" s="33">
        <v>15</v>
      </c>
      <c r="F75" s="32">
        <v>1500</v>
      </c>
      <c r="G75" s="33">
        <v>15</v>
      </c>
      <c r="H75" s="33">
        <f t="shared" si="8"/>
        <v>0</v>
      </c>
      <c r="I75" s="33">
        <f t="shared" si="8"/>
        <v>0</v>
      </c>
    </row>
    <row r="76" spans="1:11" x14ac:dyDescent="0.25">
      <c r="A76" s="4">
        <v>6</v>
      </c>
      <c r="B76" s="64" t="s">
        <v>57</v>
      </c>
      <c r="C76" s="4"/>
      <c r="D76" s="39">
        <v>10</v>
      </c>
      <c r="E76" s="33">
        <v>4</v>
      </c>
      <c r="F76" s="39">
        <v>10</v>
      </c>
      <c r="G76" s="33">
        <v>4</v>
      </c>
      <c r="H76" s="33">
        <f t="shared" si="8"/>
        <v>0</v>
      </c>
      <c r="I76" s="33">
        <f t="shared" si="8"/>
        <v>0</v>
      </c>
    </row>
    <row r="77" spans="1:11" x14ac:dyDescent="0.25">
      <c r="A77" s="4">
        <v>7</v>
      </c>
      <c r="B77" s="64" t="s">
        <v>56</v>
      </c>
      <c r="C77" s="4"/>
      <c r="D77" s="39">
        <v>20</v>
      </c>
      <c r="E77" s="33">
        <v>7</v>
      </c>
      <c r="F77" s="39">
        <v>20</v>
      </c>
      <c r="G77" s="33">
        <v>7</v>
      </c>
      <c r="H77" s="33">
        <f t="shared" si="8"/>
        <v>0</v>
      </c>
      <c r="I77" s="33">
        <f t="shared" si="8"/>
        <v>0</v>
      </c>
    </row>
    <row r="78" spans="1:11" x14ac:dyDescent="0.25">
      <c r="A78" s="4">
        <v>8</v>
      </c>
      <c r="B78" s="64" t="s">
        <v>55</v>
      </c>
      <c r="C78" s="4"/>
      <c r="D78" s="39">
        <v>10</v>
      </c>
      <c r="E78" s="33">
        <v>4</v>
      </c>
      <c r="F78" s="39">
        <v>10</v>
      </c>
      <c r="G78" s="33">
        <v>4</v>
      </c>
      <c r="H78" s="33">
        <f t="shared" si="8"/>
        <v>0</v>
      </c>
      <c r="I78" s="33">
        <f t="shared" si="8"/>
        <v>0</v>
      </c>
    </row>
    <row r="79" spans="1:11" x14ac:dyDescent="0.25">
      <c r="A79" s="4">
        <v>9</v>
      </c>
      <c r="B79" s="64" t="s">
        <v>54</v>
      </c>
      <c r="C79" s="4"/>
      <c r="D79" s="32">
        <v>100</v>
      </c>
      <c r="E79" s="33">
        <v>1.6</v>
      </c>
      <c r="F79" s="32">
        <v>100</v>
      </c>
      <c r="G79" s="33">
        <v>1.6</v>
      </c>
      <c r="H79" s="33">
        <f t="shared" si="8"/>
        <v>0</v>
      </c>
      <c r="I79" s="33">
        <f t="shared" si="8"/>
        <v>0</v>
      </c>
    </row>
    <row r="80" spans="1:11" x14ac:dyDescent="0.25">
      <c r="A80" s="4">
        <v>10</v>
      </c>
      <c r="B80" s="64" t="s">
        <v>53</v>
      </c>
      <c r="C80" s="4"/>
      <c r="D80" s="32">
        <v>100</v>
      </c>
      <c r="E80" s="33">
        <v>2.6</v>
      </c>
      <c r="F80" s="32">
        <v>100</v>
      </c>
      <c r="G80" s="33">
        <v>2.2000000000000002</v>
      </c>
      <c r="H80" s="33">
        <f t="shared" si="8"/>
        <v>0</v>
      </c>
      <c r="I80" s="33">
        <f t="shared" si="8"/>
        <v>-0.39999999999999991</v>
      </c>
    </row>
    <row r="81" spans="1:9" x14ac:dyDescent="0.25">
      <c r="A81" s="4">
        <v>11</v>
      </c>
      <c r="B81" s="64" t="s">
        <v>52</v>
      </c>
      <c r="C81" s="4"/>
      <c r="D81" s="32">
        <v>100</v>
      </c>
      <c r="E81" s="33">
        <v>4</v>
      </c>
      <c r="F81" s="32">
        <v>100</v>
      </c>
      <c r="G81" s="33">
        <v>4</v>
      </c>
      <c r="H81" s="33">
        <f t="shared" si="8"/>
        <v>0</v>
      </c>
      <c r="I81" s="33">
        <f t="shared" si="8"/>
        <v>0</v>
      </c>
    </row>
    <row r="82" spans="1:9" x14ac:dyDescent="0.25">
      <c r="A82" s="4">
        <v>12</v>
      </c>
      <c r="B82" s="65" t="s">
        <v>51</v>
      </c>
      <c r="C82" s="4"/>
      <c r="D82" s="32">
        <v>20</v>
      </c>
      <c r="E82" s="33">
        <v>2</v>
      </c>
      <c r="F82" s="32">
        <v>20</v>
      </c>
      <c r="G82" s="33">
        <v>2</v>
      </c>
      <c r="H82" s="33">
        <f t="shared" si="8"/>
        <v>0</v>
      </c>
      <c r="I82" s="33">
        <f t="shared" si="8"/>
        <v>0</v>
      </c>
    </row>
    <row r="83" spans="1:9" x14ac:dyDescent="0.25">
      <c r="A83" s="4">
        <v>13</v>
      </c>
      <c r="B83" s="65" t="s">
        <v>50</v>
      </c>
      <c r="C83" s="4"/>
      <c r="D83" s="32">
        <v>20</v>
      </c>
      <c r="E83" s="33">
        <v>3.4</v>
      </c>
      <c r="F83" s="32">
        <v>20</v>
      </c>
      <c r="G83" s="33">
        <v>3.4</v>
      </c>
      <c r="H83" s="33">
        <f t="shared" si="8"/>
        <v>0</v>
      </c>
      <c r="I83" s="33">
        <f t="shared" si="8"/>
        <v>0</v>
      </c>
    </row>
    <row r="84" spans="1:9" ht="14.25" customHeight="1" x14ac:dyDescent="0.25">
      <c r="A84" s="4">
        <v>14</v>
      </c>
      <c r="B84" s="14" t="s">
        <v>49</v>
      </c>
      <c r="C84" s="4"/>
      <c r="D84" s="32">
        <v>25</v>
      </c>
      <c r="E84" s="33">
        <v>10</v>
      </c>
      <c r="F84" s="32">
        <v>25</v>
      </c>
      <c r="G84" s="33">
        <v>10</v>
      </c>
      <c r="H84" s="33">
        <f t="shared" si="8"/>
        <v>0</v>
      </c>
      <c r="I84" s="33">
        <f t="shared" si="8"/>
        <v>0</v>
      </c>
    </row>
    <row r="85" spans="1:9" ht="12.75" customHeight="1" x14ac:dyDescent="0.25">
      <c r="A85" s="4">
        <v>15</v>
      </c>
      <c r="B85" s="14" t="s">
        <v>48</v>
      </c>
      <c r="C85" s="4"/>
      <c r="D85" s="32">
        <v>0</v>
      </c>
      <c r="E85" s="33">
        <v>0</v>
      </c>
      <c r="F85" s="32">
        <v>0</v>
      </c>
      <c r="G85" s="33">
        <v>0</v>
      </c>
      <c r="H85" s="33">
        <f t="shared" si="8"/>
        <v>0</v>
      </c>
      <c r="I85" s="33">
        <f t="shared" si="8"/>
        <v>0</v>
      </c>
    </row>
    <row r="86" spans="1:9" ht="14.25" customHeight="1" x14ac:dyDescent="0.25">
      <c r="A86" s="4">
        <v>16</v>
      </c>
      <c r="B86" s="14" t="s">
        <v>47</v>
      </c>
      <c r="C86" s="4"/>
      <c r="D86" s="32">
        <v>100</v>
      </c>
      <c r="E86" s="33">
        <v>10</v>
      </c>
      <c r="F86" s="32">
        <v>100</v>
      </c>
      <c r="G86" s="33">
        <v>10</v>
      </c>
      <c r="H86" s="33">
        <f t="shared" si="8"/>
        <v>0</v>
      </c>
      <c r="I86" s="33">
        <f t="shared" si="8"/>
        <v>0</v>
      </c>
    </row>
    <row r="87" spans="1:9" ht="14.25" customHeight="1" x14ac:dyDescent="0.25">
      <c r="A87" s="4">
        <v>17</v>
      </c>
      <c r="B87" s="14" t="s">
        <v>46</v>
      </c>
      <c r="C87" s="4"/>
      <c r="D87" s="32">
        <v>0</v>
      </c>
      <c r="E87" s="33">
        <v>0</v>
      </c>
      <c r="F87" s="32">
        <v>0</v>
      </c>
      <c r="G87" s="33">
        <v>0</v>
      </c>
      <c r="H87" s="33">
        <f t="shared" si="8"/>
        <v>0</v>
      </c>
      <c r="I87" s="33">
        <f t="shared" si="8"/>
        <v>0</v>
      </c>
    </row>
    <row r="88" spans="1:9" ht="14.25" customHeight="1" x14ac:dyDescent="0.25">
      <c r="A88" s="4">
        <v>18</v>
      </c>
      <c r="B88" s="14" t="s">
        <v>45</v>
      </c>
      <c r="C88" s="4"/>
      <c r="D88" s="32">
        <v>3</v>
      </c>
      <c r="E88" s="33">
        <v>15</v>
      </c>
      <c r="F88" s="32">
        <v>3</v>
      </c>
      <c r="G88" s="33">
        <v>15</v>
      </c>
      <c r="H88" s="33">
        <f t="shared" si="8"/>
        <v>0</v>
      </c>
      <c r="I88" s="33">
        <f t="shared" si="8"/>
        <v>0</v>
      </c>
    </row>
    <row r="89" spans="1:9" x14ac:dyDescent="0.25">
      <c r="A89" s="4">
        <v>19</v>
      </c>
      <c r="B89" s="64" t="s">
        <v>44</v>
      </c>
      <c r="C89" s="4"/>
      <c r="D89" s="32"/>
      <c r="E89" s="33"/>
      <c r="F89" s="32"/>
      <c r="G89" s="33"/>
      <c r="H89" s="33">
        <f t="shared" si="8"/>
        <v>0</v>
      </c>
      <c r="I89" s="33">
        <f t="shared" si="8"/>
        <v>0</v>
      </c>
    </row>
    <row r="90" spans="1:9" ht="13.5" customHeight="1" x14ac:dyDescent="0.25">
      <c r="A90" s="4">
        <v>20</v>
      </c>
      <c r="B90" s="5" t="s">
        <v>43</v>
      </c>
      <c r="C90" s="4"/>
      <c r="D90" s="32"/>
      <c r="E90" s="33"/>
      <c r="F90" s="32"/>
      <c r="G90" s="33"/>
      <c r="H90" s="33">
        <f t="shared" si="8"/>
        <v>0</v>
      </c>
      <c r="I90" s="33">
        <f t="shared" si="8"/>
        <v>0</v>
      </c>
    </row>
    <row r="91" spans="1:9" ht="12.75" customHeight="1" x14ac:dyDescent="0.25">
      <c r="A91" s="4">
        <v>21</v>
      </c>
      <c r="B91" s="5" t="s">
        <v>42</v>
      </c>
      <c r="C91" s="4"/>
      <c r="D91" s="32">
        <v>100</v>
      </c>
      <c r="E91" s="33">
        <v>10</v>
      </c>
      <c r="F91" s="32">
        <v>100</v>
      </c>
      <c r="G91" s="33">
        <v>10</v>
      </c>
      <c r="H91" s="33">
        <f t="shared" si="8"/>
        <v>0</v>
      </c>
      <c r="I91" s="33">
        <f t="shared" si="8"/>
        <v>0</v>
      </c>
    </row>
    <row r="92" spans="1:9" x14ac:dyDescent="0.25">
      <c r="A92" s="4">
        <v>22</v>
      </c>
      <c r="B92" s="65" t="s">
        <v>41</v>
      </c>
      <c r="C92" s="4"/>
      <c r="D92" s="32"/>
      <c r="E92" s="33"/>
      <c r="F92" s="32"/>
      <c r="G92" s="33"/>
      <c r="H92" s="33">
        <f t="shared" si="8"/>
        <v>0</v>
      </c>
      <c r="I92" s="33">
        <f t="shared" si="8"/>
        <v>0</v>
      </c>
    </row>
    <row r="93" spans="1:9" x14ac:dyDescent="0.25">
      <c r="A93" s="4">
        <v>23</v>
      </c>
      <c r="B93" s="65" t="s">
        <v>40</v>
      </c>
      <c r="C93" s="4"/>
      <c r="D93" s="32">
        <v>0</v>
      </c>
      <c r="E93" s="33">
        <v>0</v>
      </c>
      <c r="F93" s="32">
        <v>0</v>
      </c>
      <c r="G93" s="33">
        <v>0</v>
      </c>
      <c r="H93" s="33">
        <f t="shared" si="8"/>
        <v>0</v>
      </c>
      <c r="I93" s="33">
        <f t="shared" si="8"/>
        <v>0</v>
      </c>
    </row>
    <row r="94" spans="1:9" x14ac:dyDescent="0.25">
      <c r="A94" s="4">
        <v>24</v>
      </c>
      <c r="B94" s="65" t="s">
        <v>39</v>
      </c>
      <c r="C94" s="4"/>
      <c r="D94" s="32"/>
      <c r="E94" s="33"/>
      <c r="F94" s="32"/>
      <c r="G94" s="33"/>
      <c r="H94" s="33">
        <f t="shared" si="8"/>
        <v>0</v>
      </c>
      <c r="I94" s="33">
        <f t="shared" si="8"/>
        <v>0</v>
      </c>
    </row>
    <row r="95" spans="1:9" x14ac:dyDescent="0.25">
      <c r="A95" s="4">
        <v>25</v>
      </c>
      <c r="B95" s="64" t="s">
        <v>38</v>
      </c>
      <c r="C95" s="4"/>
      <c r="D95" s="40">
        <v>0</v>
      </c>
      <c r="E95" s="33">
        <v>0</v>
      </c>
      <c r="F95" s="40">
        <v>0</v>
      </c>
      <c r="G95" s="33">
        <v>0</v>
      </c>
      <c r="H95" s="33">
        <f t="shared" si="8"/>
        <v>0</v>
      </c>
      <c r="I95" s="33">
        <f t="shared" si="8"/>
        <v>0</v>
      </c>
    </row>
    <row r="96" spans="1:9" x14ac:dyDescent="0.25">
      <c r="A96" s="4">
        <v>26</v>
      </c>
      <c r="B96" s="64" t="s">
        <v>37</v>
      </c>
      <c r="C96" s="4"/>
      <c r="D96" s="40">
        <v>20</v>
      </c>
      <c r="E96" s="33">
        <v>12</v>
      </c>
      <c r="F96" s="40">
        <v>20</v>
      </c>
      <c r="G96" s="33">
        <v>12</v>
      </c>
      <c r="H96" s="33">
        <f t="shared" si="8"/>
        <v>0</v>
      </c>
      <c r="I96" s="33">
        <f t="shared" si="8"/>
        <v>0</v>
      </c>
    </row>
    <row r="97" spans="1:9" x14ac:dyDescent="0.25">
      <c r="A97" s="4">
        <v>27</v>
      </c>
      <c r="B97" s="64" t="s">
        <v>36</v>
      </c>
      <c r="C97" s="4"/>
      <c r="D97" s="32">
        <v>20</v>
      </c>
      <c r="E97" s="33">
        <v>20</v>
      </c>
      <c r="F97" s="32">
        <v>20</v>
      </c>
      <c r="G97" s="33">
        <v>20</v>
      </c>
      <c r="H97" s="33">
        <f t="shared" si="8"/>
        <v>0</v>
      </c>
      <c r="I97" s="33">
        <f t="shared" si="8"/>
        <v>0</v>
      </c>
    </row>
    <row r="98" spans="1:9" x14ac:dyDescent="0.25">
      <c r="A98" s="4">
        <v>28</v>
      </c>
      <c r="B98" s="64" t="s">
        <v>35</v>
      </c>
      <c r="C98" s="4"/>
      <c r="D98" s="40">
        <v>2</v>
      </c>
      <c r="E98" s="33">
        <v>10</v>
      </c>
      <c r="F98" s="40">
        <v>2</v>
      </c>
      <c r="G98" s="33">
        <v>10</v>
      </c>
      <c r="H98" s="33">
        <f t="shared" si="8"/>
        <v>0</v>
      </c>
      <c r="I98" s="33">
        <f t="shared" si="8"/>
        <v>0</v>
      </c>
    </row>
    <row r="99" spans="1:9" x14ac:dyDescent="0.25">
      <c r="A99" s="4">
        <v>29</v>
      </c>
      <c r="B99" s="64" t="s">
        <v>34</v>
      </c>
      <c r="C99" s="4"/>
      <c r="D99" s="32"/>
      <c r="E99" s="33"/>
      <c r="F99" s="32"/>
      <c r="G99" s="33"/>
      <c r="H99" s="33">
        <f t="shared" si="8"/>
        <v>0</v>
      </c>
      <c r="I99" s="33">
        <f t="shared" si="8"/>
        <v>0</v>
      </c>
    </row>
    <row r="100" spans="1:9" ht="36" customHeight="1" x14ac:dyDescent="0.25">
      <c r="A100" s="4">
        <v>30</v>
      </c>
      <c r="B100" s="13" t="s">
        <v>33</v>
      </c>
      <c r="C100" s="4"/>
      <c r="D100" s="32">
        <v>5</v>
      </c>
      <c r="E100" s="33">
        <v>3</v>
      </c>
      <c r="F100" s="32">
        <v>5</v>
      </c>
      <c r="G100" s="33">
        <v>3</v>
      </c>
      <c r="H100" s="33">
        <f t="shared" si="8"/>
        <v>0</v>
      </c>
      <c r="I100" s="33">
        <f t="shared" si="8"/>
        <v>0</v>
      </c>
    </row>
    <row r="101" spans="1:9" x14ac:dyDescent="0.25">
      <c r="A101" s="4">
        <v>31</v>
      </c>
      <c r="B101" s="64" t="s">
        <v>32</v>
      </c>
      <c r="C101" s="4"/>
      <c r="D101" s="32">
        <v>10</v>
      </c>
      <c r="E101" s="33">
        <v>1</v>
      </c>
      <c r="F101" s="32">
        <v>10</v>
      </c>
      <c r="G101" s="33">
        <v>1</v>
      </c>
      <c r="H101" s="33">
        <f t="shared" si="8"/>
        <v>0</v>
      </c>
      <c r="I101" s="33">
        <f t="shared" si="8"/>
        <v>0</v>
      </c>
    </row>
    <row r="102" spans="1:9" x14ac:dyDescent="0.25">
      <c r="A102" s="4">
        <v>32</v>
      </c>
      <c r="B102" s="64" t="s">
        <v>31</v>
      </c>
      <c r="C102" s="4"/>
      <c r="D102" s="32">
        <v>10</v>
      </c>
      <c r="E102" s="33">
        <v>3</v>
      </c>
      <c r="F102" s="32">
        <v>10</v>
      </c>
      <c r="G102" s="33">
        <v>3</v>
      </c>
      <c r="H102" s="33">
        <f t="shared" si="8"/>
        <v>0</v>
      </c>
      <c r="I102" s="33">
        <f t="shared" si="8"/>
        <v>0</v>
      </c>
    </row>
    <row r="103" spans="1:9" x14ac:dyDescent="0.25">
      <c r="A103" s="4">
        <v>33</v>
      </c>
      <c r="B103" s="64" t="s">
        <v>30</v>
      </c>
      <c r="C103" s="4"/>
      <c r="D103" s="32">
        <v>24</v>
      </c>
      <c r="E103" s="33">
        <v>36.6</v>
      </c>
      <c r="F103" s="32">
        <v>24</v>
      </c>
      <c r="G103" s="33">
        <v>36.6</v>
      </c>
      <c r="H103" s="33">
        <f t="shared" si="8"/>
        <v>0</v>
      </c>
      <c r="I103" s="33">
        <f t="shared" si="8"/>
        <v>0</v>
      </c>
    </row>
    <row r="104" spans="1:9" x14ac:dyDescent="0.25">
      <c r="A104" s="4">
        <v>34</v>
      </c>
      <c r="B104" s="64" t="s">
        <v>29</v>
      </c>
      <c r="C104" s="4"/>
      <c r="D104" s="32">
        <v>50</v>
      </c>
      <c r="E104" s="33">
        <v>20</v>
      </c>
      <c r="F104" s="32">
        <v>50</v>
      </c>
      <c r="G104" s="33">
        <v>20</v>
      </c>
      <c r="H104" s="33">
        <f t="shared" si="8"/>
        <v>0</v>
      </c>
      <c r="I104" s="33">
        <f t="shared" si="8"/>
        <v>0</v>
      </c>
    </row>
    <row r="105" spans="1:9" x14ac:dyDescent="0.25">
      <c r="A105" s="4">
        <v>35</v>
      </c>
      <c r="B105" s="64" t="s">
        <v>28</v>
      </c>
      <c r="C105" s="4"/>
      <c r="D105" s="32">
        <v>10</v>
      </c>
      <c r="E105" s="33">
        <v>55</v>
      </c>
      <c r="F105" s="32">
        <v>10</v>
      </c>
      <c r="G105" s="33">
        <v>55</v>
      </c>
      <c r="H105" s="33">
        <f t="shared" si="8"/>
        <v>0</v>
      </c>
      <c r="I105" s="33">
        <f t="shared" si="8"/>
        <v>0</v>
      </c>
    </row>
    <row r="106" spans="1:9" x14ac:dyDescent="0.25">
      <c r="A106" s="4">
        <v>36</v>
      </c>
      <c r="B106" s="64" t="s">
        <v>27</v>
      </c>
      <c r="C106" s="4"/>
      <c r="D106" s="32">
        <v>50</v>
      </c>
      <c r="E106" s="33">
        <v>5</v>
      </c>
      <c r="F106" s="32">
        <v>50</v>
      </c>
      <c r="G106" s="33">
        <v>5</v>
      </c>
      <c r="H106" s="33">
        <f t="shared" si="8"/>
        <v>0</v>
      </c>
      <c r="I106" s="33">
        <f t="shared" si="8"/>
        <v>0</v>
      </c>
    </row>
    <row r="107" spans="1:9" x14ac:dyDescent="0.25">
      <c r="A107" s="4">
        <v>36</v>
      </c>
      <c r="B107" s="64" t="s">
        <v>26</v>
      </c>
      <c r="C107" s="4"/>
      <c r="D107" s="32">
        <v>0</v>
      </c>
      <c r="E107" s="33">
        <v>0</v>
      </c>
      <c r="F107" s="32">
        <v>0</v>
      </c>
      <c r="G107" s="33">
        <v>0</v>
      </c>
      <c r="H107" s="33">
        <f t="shared" si="8"/>
        <v>0</v>
      </c>
      <c r="I107" s="33">
        <f t="shared" si="8"/>
        <v>0</v>
      </c>
    </row>
    <row r="108" spans="1:9" x14ac:dyDescent="0.25">
      <c r="A108" s="4">
        <v>37</v>
      </c>
      <c r="B108" s="64" t="s">
        <v>25</v>
      </c>
      <c r="C108" s="4"/>
      <c r="D108" s="32">
        <v>50</v>
      </c>
      <c r="E108" s="33">
        <v>13</v>
      </c>
      <c r="F108" s="32">
        <v>50</v>
      </c>
      <c r="G108" s="33">
        <v>13</v>
      </c>
      <c r="H108" s="33">
        <f t="shared" si="8"/>
        <v>0</v>
      </c>
      <c r="I108" s="33">
        <f t="shared" si="8"/>
        <v>0</v>
      </c>
    </row>
    <row r="109" spans="1:9" ht="34.5" customHeight="1" x14ac:dyDescent="0.25">
      <c r="A109" s="3">
        <v>12</v>
      </c>
      <c r="B109" s="2" t="s">
        <v>24</v>
      </c>
      <c r="C109" s="11">
        <v>4264</v>
      </c>
      <c r="D109" s="10"/>
      <c r="E109" s="31">
        <f>SUM(E112:E114)</f>
        <v>3756</v>
      </c>
      <c r="F109" s="31"/>
      <c r="G109" s="31">
        <f>SUM(G112:G114)</f>
        <v>3826.8</v>
      </c>
      <c r="H109" s="31">
        <f>F109-D109</f>
        <v>0</v>
      </c>
      <c r="I109" s="31">
        <f>SUM(I112:I114)</f>
        <v>70.800000000000011</v>
      </c>
    </row>
    <row r="110" spans="1:9" x14ac:dyDescent="0.25">
      <c r="A110" s="9"/>
      <c r="B110" s="8" t="s">
        <v>1</v>
      </c>
      <c r="C110" s="4"/>
      <c r="D110" s="36"/>
      <c r="E110" s="33"/>
      <c r="F110" s="33"/>
      <c r="G110" s="38"/>
      <c r="H110" s="32"/>
      <c r="I110" s="32"/>
    </row>
    <row r="111" spans="1:9" ht="12.75" customHeight="1" x14ac:dyDescent="0.25">
      <c r="A111" s="7"/>
      <c r="B111" s="6" t="s">
        <v>0</v>
      </c>
      <c r="C111" s="4"/>
      <c r="D111" s="36"/>
      <c r="E111" s="33"/>
      <c r="F111" s="33"/>
      <c r="G111" s="38"/>
      <c r="H111" s="32"/>
      <c r="I111" s="32"/>
    </row>
    <row r="112" spans="1:9" ht="12.75" customHeight="1" x14ac:dyDescent="0.25">
      <c r="A112" s="4">
        <v>1</v>
      </c>
      <c r="B112" s="5" t="s">
        <v>23</v>
      </c>
      <c r="C112" s="4" t="s">
        <v>17</v>
      </c>
      <c r="D112" s="41">
        <v>9350</v>
      </c>
      <c r="E112" s="33">
        <v>3321</v>
      </c>
      <c r="F112" s="41">
        <v>9350</v>
      </c>
      <c r="G112" s="35">
        <v>3321</v>
      </c>
      <c r="H112" s="33">
        <f t="shared" ref="H112:I115" si="9">F112-D112</f>
        <v>0</v>
      </c>
      <c r="I112" s="33">
        <f t="shared" si="9"/>
        <v>0</v>
      </c>
    </row>
    <row r="113" spans="1:11" ht="13.5" customHeight="1" x14ac:dyDescent="0.25">
      <c r="A113" s="4">
        <v>2</v>
      </c>
      <c r="B113" s="5" t="s">
        <v>22</v>
      </c>
      <c r="C113" s="4" t="s">
        <v>17</v>
      </c>
      <c r="D113" s="41">
        <v>2</v>
      </c>
      <c r="E113" s="33">
        <v>81</v>
      </c>
      <c r="F113" s="41">
        <v>2</v>
      </c>
      <c r="G113" s="35">
        <v>81</v>
      </c>
      <c r="H113" s="33">
        <f t="shared" si="9"/>
        <v>0</v>
      </c>
      <c r="I113" s="33">
        <f t="shared" si="9"/>
        <v>0</v>
      </c>
    </row>
    <row r="114" spans="1:11" ht="12" customHeight="1" x14ac:dyDescent="0.25">
      <c r="A114" s="4">
        <v>3</v>
      </c>
      <c r="B114" s="5" t="s">
        <v>21</v>
      </c>
      <c r="C114" s="4" t="s">
        <v>17</v>
      </c>
      <c r="D114" s="41">
        <v>10</v>
      </c>
      <c r="E114" s="33">
        <v>354</v>
      </c>
      <c r="F114" s="41">
        <v>10</v>
      </c>
      <c r="G114" s="35">
        <v>424.8</v>
      </c>
      <c r="H114" s="33">
        <f t="shared" si="9"/>
        <v>0</v>
      </c>
      <c r="I114" s="33">
        <f t="shared" si="9"/>
        <v>70.800000000000011</v>
      </c>
    </row>
    <row r="115" spans="1:11" ht="33.75" customHeight="1" x14ac:dyDescent="0.25">
      <c r="A115" s="3">
        <v>13</v>
      </c>
      <c r="B115" s="2" t="s">
        <v>20</v>
      </c>
      <c r="C115" s="11">
        <v>4267</v>
      </c>
      <c r="D115" s="10"/>
      <c r="E115" s="31">
        <f>SUM(E118:E133)</f>
        <v>195.5</v>
      </c>
      <c r="F115" s="31"/>
      <c r="G115" s="31">
        <f>SUM(G118:G134)</f>
        <v>282.39999999999998</v>
      </c>
      <c r="H115" s="31">
        <f t="shared" si="9"/>
        <v>0</v>
      </c>
      <c r="I115" s="31">
        <f t="shared" si="9"/>
        <v>86.899999999999977</v>
      </c>
      <c r="J115" s="66">
        <f>282.4-G115</f>
        <v>0</v>
      </c>
      <c r="K115">
        <v>282.39999999999998</v>
      </c>
    </row>
    <row r="116" spans="1:11" x14ac:dyDescent="0.25">
      <c r="A116" s="9"/>
      <c r="B116" s="8" t="s">
        <v>1</v>
      </c>
      <c r="C116" s="4"/>
      <c r="D116" s="36"/>
      <c r="E116" s="33"/>
      <c r="F116" s="33"/>
      <c r="G116" s="32"/>
      <c r="H116" s="32"/>
      <c r="I116" s="32"/>
    </row>
    <row r="117" spans="1:11" ht="14.25" customHeight="1" x14ac:dyDescent="0.25">
      <c r="A117" s="7"/>
      <c r="B117" s="6" t="s">
        <v>0</v>
      </c>
      <c r="C117" s="4"/>
      <c r="D117" s="36"/>
      <c r="E117" s="33"/>
      <c r="F117" s="33"/>
      <c r="G117" s="32"/>
      <c r="H117" s="32"/>
      <c r="I117" s="32"/>
    </row>
    <row r="118" spans="1:11" ht="13.5" customHeight="1" x14ac:dyDescent="0.25">
      <c r="A118" s="4">
        <v>1</v>
      </c>
      <c r="B118" s="5" t="s">
        <v>19</v>
      </c>
      <c r="C118" s="4" t="s">
        <v>17</v>
      </c>
      <c r="D118" s="41">
        <v>10</v>
      </c>
      <c r="E118" s="33">
        <v>2.5</v>
      </c>
      <c r="F118" s="41">
        <v>10</v>
      </c>
      <c r="G118" s="33">
        <v>2.5</v>
      </c>
      <c r="H118" s="33">
        <f t="shared" ref="H118:I135" si="10">F118-D118</f>
        <v>0</v>
      </c>
      <c r="I118" s="33">
        <f t="shared" si="10"/>
        <v>0</v>
      </c>
    </row>
    <row r="119" spans="1:11" ht="15" customHeight="1" x14ac:dyDescent="0.25">
      <c r="A119" s="4">
        <v>2</v>
      </c>
      <c r="B119" s="5" t="s">
        <v>18</v>
      </c>
      <c r="C119" s="4" t="s">
        <v>17</v>
      </c>
      <c r="D119" s="32">
        <v>10</v>
      </c>
      <c r="E119" s="33">
        <v>2</v>
      </c>
      <c r="F119" s="32">
        <v>10</v>
      </c>
      <c r="G119" s="33">
        <v>2</v>
      </c>
      <c r="H119" s="33">
        <f t="shared" si="10"/>
        <v>0</v>
      </c>
      <c r="I119" s="33">
        <f t="shared" si="10"/>
        <v>0</v>
      </c>
    </row>
    <row r="120" spans="1:11" ht="14.25" customHeight="1" x14ac:dyDescent="0.25">
      <c r="A120" s="4">
        <v>3</v>
      </c>
      <c r="B120" s="5" t="s">
        <v>16</v>
      </c>
      <c r="C120" s="4"/>
      <c r="D120" s="32">
        <v>15</v>
      </c>
      <c r="E120" s="33">
        <v>15</v>
      </c>
      <c r="F120" s="32">
        <v>15</v>
      </c>
      <c r="G120" s="33">
        <v>15</v>
      </c>
      <c r="H120" s="33">
        <f t="shared" si="10"/>
        <v>0</v>
      </c>
      <c r="I120" s="33">
        <f t="shared" si="10"/>
        <v>0</v>
      </c>
    </row>
    <row r="121" spans="1:11" ht="13.5" customHeight="1" x14ac:dyDescent="0.25">
      <c r="A121" s="4">
        <v>4</v>
      </c>
      <c r="B121" s="5" t="s">
        <v>15</v>
      </c>
      <c r="C121" s="4"/>
      <c r="D121" s="32">
        <v>5</v>
      </c>
      <c r="E121" s="33">
        <v>2.5</v>
      </c>
      <c r="F121" s="32">
        <v>5</v>
      </c>
      <c r="G121" s="33">
        <v>2.5</v>
      </c>
      <c r="H121" s="33">
        <f t="shared" si="10"/>
        <v>0</v>
      </c>
      <c r="I121" s="33">
        <f t="shared" si="10"/>
        <v>0</v>
      </c>
    </row>
    <row r="122" spans="1:11" ht="12.75" customHeight="1" x14ac:dyDescent="0.25">
      <c r="A122" s="4">
        <v>5</v>
      </c>
      <c r="B122" s="5" t="s">
        <v>14</v>
      </c>
      <c r="C122" s="4"/>
      <c r="D122" s="32">
        <v>10</v>
      </c>
      <c r="E122" s="33">
        <v>16</v>
      </c>
      <c r="F122" s="32">
        <v>10</v>
      </c>
      <c r="G122" s="33">
        <v>16</v>
      </c>
      <c r="H122" s="33">
        <f t="shared" si="10"/>
        <v>0</v>
      </c>
      <c r="I122" s="33">
        <f t="shared" si="10"/>
        <v>0</v>
      </c>
    </row>
    <row r="123" spans="1:11" ht="13.5" customHeight="1" x14ac:dyDescent="0.25">
      <c r="A123" s="4">
        <v>6</v>
      </c>
      <c r="B123" s="5" t="s">
        <v>13</v>
      </c>
      <c r="C123" s="4"/>
      <c r="D123" s="32">
        <v>10</v>
      </c>
      <c r="E123" s="33">
        <v>8</v>
      </c>
      <c r="F123" s="32">
        <v>10</v>
      </c>
      <c r="G123" s="33">
        <v>8</v>
      </c>
      <c r="H123" s="33">
        <f t="shared" si="10"/>
        <v>0</v>
      </c>
      <c r="I123" s="33">
        <f t="shared" si="10"/>
        <v>0</v>
      </c>
    </row>
    <row r="124" spans="1:11" ht="14.25" customHeight="1" x14ac:dyDescent="0.25">
      <c r="A124" s="4">
        <v>7</v>
      </c>
      <c r="B124" s="5" t="s">
        <v>12</v>
      </c>
      <c r="C124" s="4"/>
      <c r="D124" s="32">
        <v>10</v>
      </c>
      <c r="E124" s="33">
        <v>8</v>
      </c>
      <c r="F124" s="32">
        <v>10</v>
      </c>
      <c r="G124" s="33">
        <v>8</v>
      </c>
      <c r="H124" s="33">
        <f t="shared" si="10"/>
        <v>0</v>
      </c>
      <c r="I124" s="33">
        <f t="shared" si="10"/>
        <v>0</v>
      </c>
    </row>
    <row r="125" spans="1:11" ht="14.25" customHeight="1" x14ac:dyDescent="0.25">
      <c r="A125" s="4">
        <v>8</v>
      </c>
      <c r="B125" s="12" t="s">
        <v>11</v>
      </c>
      <c r="C125" s="4"/>
      <c r="D125" s="32">
        <v>10</v>
      </c>
      <c r="E125" s="33">
        <v>9</v>
      </c>
      <c r="F125" s="32">
        <v>10</v>
      </c>
      <c r="G125" s="33">
        <v>9</v>
      </c>
      <c r="H125" s="33">
        <f t="shared" si="10"/>
        <v>0</v>
      </c>
      <c r="I125" s="33">
        <f t="shared" si="10"/>
        <v>0</v>
      </c>
    </row>
    <row r="126" spans="1:11" ht="14.25" customHeight="1" x14ac:dyDescent="0.25">
      <c r="A126" s="4">
        <v>9</v>
      </c>
      <c r="B126" s="5" t="s">
        <v>10</v>
      </c>
      <c r="C126" s="4"/>
      <c r="D126" s="32">
        <v>100</v>
      </c>
      <c r="E126" s="33">
        <v>25</v>
      </c>
      <c r="F126" s="32">
        <v>100</v>
      </c>
      <c r="G126" s="33">
        <v>50</v>
      </c>
      <c r="H126" s="33">
        <f t="shared" si="10"/>
        <v>0</v>
      </c>
      <c r="I126" s="33">
        <f t="shared" si="10"/>
        <v>25</v>
      </c>
    </row>
    <row r="127" spans="1:11" ht="14.25" customHeight="1" x14ac:dyDescent="0.25">
      <c r="A127" s="4">
        <v>10</v>
      </c>
      <c r="B127" s="5" t="s">
        <v>9</v>
      </c>
      <c r="C127" s="4"/>
      <c r="D127" s="32">
        <v>114</v>
      </c>
      <c r="E127" s="33">
        <v>28.5</v>
      </c>
      <c r="F127" s="32">
        <v>114</v>
      </c>
      <c r="G127" s="33">
        <f>28.5+61.9</f>
        <v>90.4</v>
      </c>
      <c r="H127" s="33">
        <f t="shared" si="10"/>
        <v>0</v>
      </c>
      <c r="I127" s="33">
        <f t="shared" si="10"/>
        <v>61.900000000000006</v>
      </c>
    </row>
    <row r="128" spans="1:11" ht="12" customHeight="1" x14ac:dyDescent="0.25">
      <c r="A128" s="4">
        <v>11</v>
      </c>
      <c r="B128" s="5" t="s">
        <v>8</v>
      </c>
      <c r="C128" s="4"/>
      <c r="D128" s="32"/>
      <c r="E128" s="33"/>
      <c r="F128" s="32"/>
      <c r="G128" s="33"/>
      <c r="H128" s="33">
        <f t="shared" si="10"/>
        <v>0</v>
      </c>
      <c r="I128" s="33">
        <f t="shared" si="10"/>
        <v>0</v>
      </c>
    </row>
    <row r="129" spans="1:9" ht="12.75" customHeight="1" x14ac:dyDescent="0.25">
      <c r="A129" s="4">
        <v>12</v>
      </c>
      <c r="B129" s="5" t="s">
        <v>7</v>
      </c>
      <c r="C129" s="4"/>
      <c r="D129" s="32">
        <v>50</v>
      </c>
      <c r="E129" s="33">
        <v>20</v>
      </c>
      <c r="F129" s="32">
        <v>50</v>
      </c>
      <c r="G129" s="33">
        <v>20</v>
      </c>
      <c r="H129" s="33">
        <f t="shared" si="10"/>
        <v>0</v>
      </c>
      <c r="I129" s="33">
        <f t="shared" si="10"/>
        <v>0</v>
      </c>
    </row>
    <row r="130" spans="1:9" ht="14.25" customHeight="1" x14ac:dyDescent="0.25">
      <c r="A130" s="4">
        <v>13</v>
      </c>
      <c r="B130" s="5" t="s">
        <v>6</v>
      </c>
      <c r="C130" s="4"/>
      <c r="D130" s="32">
        <v>60</v>
      </c>
      <c r="E130" s="33">
        <v>45</v>
      </c>
      <c r="F130" s="32">
        <v>60</v>
      </c>
      <c r="G130" s="33">
        <v>45</v>
      </c>
      <c r="H130" s="33">
        <f t="shared" si="10"/>
        <v>0</v>
      </c>
      <c r="I130" s="33">
        <f t="shared" si="10"/>
        <v>0</v>
      </c>
    </row>
    <row r="131" spans="1:9" x14ac:dyDescent="0.25">
      <c r="A131" s="4">
        <v>14</v>
      </c>
      <c r="B131" s="5" t="s">
        <v>5</v>
      </c>
      <c r="C131" s="4"/>
      <c r="D131" s="32">
        <v>10</v>
      </c>
      <c r="E131" s="33">
        <v>4</v>
      </c>
      <c r="F131" s="32">
        <v>10</v>
      </c>
      <c r="G131" s="33">
        <v>4</v>
      </c>
      <c r="H131" s="33">
        <f t="shared" si="10"/>
        <v>0</v>
      </c>
      <c r="I131" s="33">
        <f t="shared" si="10"/>
        <v>0</v>
      </c>
    </row>
    <row r="132" spans="1:9" x14ac:dyDescent="0.25">
      <c r="A132" s="4">
        <v>15</v>
      </c>
      <c r="B132" s="5" t="s">
        <v>4</v>
      </c>
      <c r="C132" s="4"/>
      <c r="D132" s="32">
        <v>500</v>
      </c>
      <c r="E132" s="33">
        <v>10</v>
      </c>
      <c r="F132" s="32">
        <v>500</v>
      </c>
      <c r="G132" s="33">
        <v>10</v>
      </c>
      <c r="H132" s="33">
        <f t="shared" si="10"/>
        <v>0</v>
      </c>
      <c r="I132" s="33">
        <f t="shared" si="10"/>
        <v>0</v>
      </c>
    </row>
    <row r="133" spans="1:9" x14ac:dyDescent="0.25">
      <c r="A133" s="4">
        <v>16</v>
      </c>
      <c r="B133" s="5" t="s">
        <v>3</v>
      </c>
      <c r="C133" s="4"/>
      <c r="D133" s="39"/>
      <c r="E133" s="33"/>
      <c r="F133" s="39"/>
      <c r="G133" s="33"/>
      <c r="H133" s="33">
        <f t="shared" si="10"/>
        <v>0</v>
      </c>
      <c r="I133" s="33">
        <f t="shared" si="10"/>
        <v>0</v>
      </c>
    </row>
    <row r="134" spans="1:9" x14ac:dyDescent="0.25">
      <c r="A134" s="4">
        <v>17</v>
      </c>
      <c r="B134" s="5" t="s">
        <v>2</v>
      </c>
      <c r="C134" s="4"/>
      <c r="D134" s="39">
        <v>0</v>
      </c>
      <c r="E134" s="33">
        <v>0</v>
      </c>
      <c r="F134" s="39">
        <v>0</v>
      </c>
      <c r="G134" s="33">
        <v>0</v>
      </c>
      <c r="H134" s="33">
        <f t="shared" si="10"/>
        <v>0</v>
      </c>
      <c r="I134" s="33">
        <f t="shared" si="10"/>
        <v>0</v>
      </c>
    </row>
    <row r="135" spans="1:9" ht="27.75" customHeight="1" x14ac:dyDescent="0.25">
      <c r="A135" s="3">
        <v>14</v>
      </c>
      <c r="B135" s="2" t="s">
        <v>128</v>
      </c>
      <c r="C135" s="11">
        <v>5122</v>
      </c>
      <c r="D135" s="10"/>
      <c r="E135" s="31">
        <f>SUM(E138:E163)</f>
        <v>0</v>
      </c>
      <c r="F135" s="31"/>
      <c r="G135" s="31">
        <f>SUM(G138:G164)</f>
        <v>35185</v>
      </c>
      <c r="H135" s="31">
        <f t="shared" si="10"/>
        <v>0</v>
      </c>
      <c r="I135" s="31">
        <f t="shared" si="10"/>
        <v>35185</v>
      </c>
    </row>
    <row r="136" spans="1:9" x14ac:dyDescent="0.25">
      <c r="A136" s="9"/>
      <c r="B136" s="8" t="s">
        <v>1</v>
      </c>
      <c r="C136" s="4"/>
      <c r="D136" s="36"/>
      <c r="E136" s="33"/>
      <c r="F136" s="33"/>
      <c r="G136" s="32"/>
      <c r="H136" s="32"/>
      <c r="I136" s="32"/>
    </row>
    <row r="137" spans="1:9" x14ac:dyDescent="0.25">
      <c r="A137" s="7"/>
      <c r="B137" s="6" t="s">
        <v>0</v>
      </c>
      <c r="C137" s="4"/>
      <c r="D137" s="36"/>
      <c r="E137" s="33"/>
      <c r="F137" s="33"/>
      <c r="G137" s="32"/>
      <c r="H137" s="32"/>
      <c r="I137" s="32"/>
    </row>
    <row r="138" spans="1:9" x14ac:dyDescent="0.25">
      <c r="A138" s="4">
        <v>1</v>
      </c>
      <c r="B138" s="5" t="s">
        <v>108</v>
      </c>
      <c r="C138" s="4"/>
      <c r="D138" s="32">
        <v>0</v>
      </c>
      <c r="E138" s="33">
        <v>0</v>
      </c>
      <c r="F138" s="32">
        <v>30</v>
      </c>
      <c r="G138" s="33">
        <v>13500</v>
      </c>
      <c r="H138" s="33">
        <f t="shared" ref="H138:I160" si="11">F138-D138</f>
        <v>30</v>
      </c>
      <c r="I138" s="33">
        <f t="shared" si="11"/>
        <v>13500</v>
      </c>
    </row>
    <row r="139" spans="1:9" x14ac:dyDescent="0.25">
      <c r="A139" s="4">
        <v>2</v>
      </c>
      <c r="B139" s="5" t="s">
        <v>109</v>
      </c>
      <c r="C139" s="4"/>
      <c r="D139" s="32">
        <v>0</v>
      </c>
      <c r="E139" s="33">
        <v>0</v>
      </c>
      <c r="F139" s="32">
        <v>3</v>
      </c>
      <c r="G139" s="33">
        <v>300</v>
      </c>
      <c r="H139" s="33">
        <f t="shared" si="11"/>
        <v>3</v>
      </c>
      <c r="I139" s="33">
        <f t="shared" si="11"/>
        <v>300</v>
      </c>
    </row>
    <row r="140" spans="1:9" x14ac:dyDescent="0.25">
      <c r="A140" s="4">
        <v>3</v>
      </c>
      <c r="B140" s="5" t="s">
        <v>110</v>
      </c>
      <c r="C140" s="4"/>
      <c r="D140" s="32"/>
      <c r="E140" s="33"/>
      <c r="F140" s="32">
        <v>3</v>
      </c>
      <c r="G140" s="33">
        <v>1200</v>
      </c>
      <c r="H140" s="33">
        <f t="shared" si="11"/>
        <v>3</v>
      </c>
      <c r="I140" s="33">
        <f t="shared" si="11"/>
        <v>1200</v>
      </c>
    </row>
    <row r="141" spans="1:9" x14ac:dyDescent="0.25">
      <c r="A141" s="4">
        <v>4</v>
      </c>
      <c r="B141" s="5" t="s">
        <v>111</v>
      </c>
      <c r="C141" s="4"/>
      <c r="D141" s="32"/>
      <c r="E141" s="33"/>
      <c r="F141" s="32">
        <v>5</v>
      </c>
      <c r="G141" s="33">
        <v>50</v>
      </c>
      <c r="H141" s="33">
        <f t="shared" si="11"/>
        <v>5</v>
      </c>
      <c r="I141" s="33">
        <f t="shared" si="11"/>
        <v>50</v>
      </c>
    </row>
    <row r="142" spans="1:9" x14ac:dyDescent="0.25">
      <c r="A142" s="4">
        <v>7</v>
      </c>
      <c r="B142" s="5" t="s">
        <v>112</v>
      </c>
      <c r="C142" s="4"/>
      <c r="D142" s="32">
        <v>0</v>
      </c>
      <c r="E142" s="33">
        <v>0</v>
      </c>
      <c r="F142" s="32">
        <v>10</v>
      </c>
      <c r="G142" s="33">
        <v>2000</v>
      </c>
      <c r="H142" s="33">
        <f t="shared" si="11"/>
        <v>10</v>
      </c>
      <c r="I142" s="33">
        <f t="shared" si="11"/>
        <v>2000</v>
      </c>
    </row>
    <row r="143" spans="1:9" x14ac:dyDescent="0.25">
      <c r="A143" s="4">
        <v>18</v>
      </c>
      <c r="B143" s="5" t="s">
        <v>113</v>
      </c>
      <c r="C143" s="4"/>
      <c r="D143" s="32">
        <v>0</v>
      </c>
      <c r="E143" s="33">
        <v>0</v>
      </c>
      <c r="F143" s="32">
        <v>100</v>
      </c>
      <c r="G143" s="33">
        <v>1000</v>
      </c>
      <c r="H143" s="33">
        <f t="shared" si="11"/>
        <v>100</v>
      </c>
      <c r="I143" s="33">
        <f t="shared" si="11"/>
        <v>1000</v>
      </c>
    </row>
    <row r="144" spans="1:9" x14ac:dyDescent="0.25">
      <c r="A144" s="4">
        <v>22</v>
      </c>
      <c r="B144" s="5" t="s">
        <v>114</v>
      </c>
      <c r="C144" s="4"/>
      <c r="D144" s="32"/>
      <c r="E144" s="33"/>
      <c r="F144" s="32">
        <v>1</v>
      </c>
      <c r="G144" s="33">
        <v>200</v>
      </c>
      <c r="H144" s="33">
        <f t="shared" si="11"/>
        <v>1</v>
      </c>
      <c r="I144" s="33">
        <f t="shared" si="11"/>
        <v>200</v>
      </c>
    </row>
    <row r="145" spans="1:9" x14ac:dyDescent="0.25">
      <c r="A145" s="4">
        <v>23</v>
      </c>
      <c r="B145" s="5" t="s">
        <v>115</v>
      </c>
      <c r="C145" s="4"/>
      <c r="D145" s="32"/>
      <c r="E145" s="33"/>
      <c r="F145" s="32">
        <v>1</v>
      </c>
      <c r="G145" s="33">
        <v>100</v>
      </c>
      <c r="H145" s="33">
        <f t="shared" si="11"/>
        <v>1</v>
      </c>
      <c r="I145" s="33">
        <f t="shared" si="11"/>
        <v>100</v>
      </c>
    </row>
    <row r="146" spans="1:9" x14ac:dyDescent="0.25">
      <c r="A146" s="4">
        <v>24</v>
      </c>
      <c r="B146" s="5" t="s">
        <v>115</v>
      </c>
      <c r="C146" s="4"/>
      <c r="D146" s="32"/>
      <c r="E146" s="33"/>
      <c r="F146" s="32">
        <v>1</v>
      </c>
      <c r="G146" s="33">
        <v>60</v>
      </c>
      <c r="H146" s="33">
        <f t="shared" si="11"/>
        <v>1</v>
      </c>
      <c r="I146" s="33">
        <f t="shared" si="11"/>
        <v>60</v>
      </c>
    </row>
    <row r="147" spans="1:9" x14ac:dyDescent="0.25">
      <c r="A147" s="4">
        <v>25</v>
      </c>
      <c r="B147" s="5" t="s">
        <v>115</v>
      </c>
      <c r="C147" s="4"/>
      <c r="D147" s="32"/>
      <c r="E147" s="33"/>
      <c r="F147" s="32">
        <v>4</v>
      </c>
      <c r="G147" s="33">
        <v>200</v>
      </c>
      <c r="H147" s="33">
        <f t="shared" si="11"/>
        <v>4</v>
      </c>
      <c r="I147" s="33">
        <f t="shared" si="11"/>
        <v>200</v>
      </c>
    </row>
    <row r="148" spans="1:9" x14ac:dyDescent="0.25">
      <c r="A148" s="4">
        <v>26</v>
      </c>
      <c r="B148" s="5" t="s">
        <v>116</v>
      </c>
      <c r="C148" s="4"/>
      <c r="D148" s="32"/>
      <c r="E148" s="33"/>
      <c r="F148" s="32">
        <v>4</v>
      </c>
      <c r="G148" s="33">
        <v>60</v>
      </c>
      <c r="H148" s="33">
        <f t="shared" si="11"/>
        <v>4</v>
      </c>
      <c r="I148" s="33">
        <f t="shared" si="11"/>
        <v>60</v>
      </c>
    </row>
    <row r="149" spans="1:9" x14ac:dyDescent="0.25">
      <c r="A149" s="4">
        <v>27</v>
      </c>
      <c r="B149" s="5" t="s">
        <v>116</v>
      </c>
      <c r="C149" s="4"/>
      <c r="D149" s="32"/>
      <c r="E149" s="33"/>
      <c r="F149" s="32">
        <v>4</v>
      </c>
      <c r="G149" s="33">
        <v>60</v>
      </c>
      <c r="H149" s="33">
        <f t="shared" si="11"/>
        <v>4</v>
      </c>
      <c r="I149" s="33">
        <f t="shared" si="11"/>
        <v>60</v>
      </c>
    </row>
    <row r="150" spans="1:9" x14ac:dyDescent="0.25">
      <c r="A150" s="4">
        <v>28</v>
      </c>
      <c r="B150" s="5" t="s">
        <v>117</v>
      </c>
      <c r="C150" s="4"/>
      <c r="D150" s="32">
        <v>0</v>
      </c>
      <c r="E150" s="33">
        <v>0</v>
      </c>
      <c r="F150" s="32">
        <v>20</v>
      </c>
      <c r="G150" s="33">
        <v>1200</v>
      </c>
      <c r="H150" s="33">
        <f t="shared" si="11"/>
        <v>20</v>
      </c>
      <c r="I150" s="33">
        <f t="shared" si="11"/>
        <v>1200</v>
      </c>
    </row>
    <row r="151" spans="1:9" x14ac:dyDescent="0.25">
      <c r="A151" s="4">
        <v>29</v>
      </c>
      <c r="B151" s="5" t="s">
        <v>129</v>
      </c>
      <c r="C151" s="4"/>
      <c r="D151" s="32">
        <v>0</v>
      </c>
      <c r="E151" s="33">
        <v>0</v>
      </c>
      <c r="F151" s="32">
        <v>6</v>
      </c>
      <c r="G151" s="33">
        <v>600</v>
      </c>
      <c r="H151" s="33">
        <f t="shared" si="11"/>
        <v>6</v>
      </c>
      <c r="I151" s="33">
        <f t="shared" si="11"/>
        <v>600</v>
      </c>
    </row>
    <row r="152" spans="1:9" x14ac:dyDescent="0.25">
      <c r="A152" s="4">
        <v>30</v>
      </c>
      <c r="B152" s="5" t="s">
        <v>118</v>
      </c>
      <c r="C152" s="4"/>
      <c r="D152" s="32">
        <v>0</v>
      </c>
      <c r="E152" s="33">
        <v>0</v>
      </c>
      <c r="F152" s="32">
        <v>1</v>
      </c>
      <c r="G152" s="33">
        <v>1000</v>
      </c>
      <c r="H152" s="33">
        <f t="shared" si="11"/>
        <v>1</v>
      </c>
      <c r="I152" s="33">
        <f t="shared" si="11"/>
        <v>1000</v>
      </c>
    </row>
    <row r="153" spans="1:9" x14ac:dyDescent="0.25">
      <c r="A153" s="4">
        <v>32</v>
      </c>
      <c r="B153" s="5" t="s">
        <v>119</v>
      </c>
      <c r="C153" s="4"/>
      <c r="D153" s="32">
        <v>0</v>
      </c>
      <c r="E153" s="33">
        <v>0</v>
      </c>
      <c r="F153" s="32">
        <v>1</v>
      </c>
      <c r="G153" s="33">
        <v>50</v>
      </c>
      <c r="H153" s="33">
        <f t="shared" si="11"/>
        <v>1</v>
      </c>
      <c r="I153" s="33">
        <f t="shared" si="11"/>
        <v>50</v>
      </c>
    </row>
    <row r="154" spans="1:9" x14ac:dyDescent="0.25">
      <c r="A154" s="4">
        <v>33</v>
      </c>
      <c r="B154" s="5" t="s">
        <v>120</v>
      </c>
      <c r="C154" s="4"/>
      <c r="D154" s="32">
        <v>0</v>
      </c>
      <c r="E154" s="33">
        <v>0</v>
      </c>
      <c r="F154" s="32">
        <v>2</v>
      </c>
      <c r="G154" s="33">
        <v>120</v>
      </c>
      <c r="H154" s="33">
        <f t="shared" si="11"/>
        <v>2</v>
      </c>
      <c r="I154" s="33">
        <f t="shared" si="11"/>
        <v>120</v>
      </c>
    </row>
    <row r="155" spans="1:9" x14ac:dyDescent="0.25">
      <c r="A155" s="4">
        <v>34</v>
      </c>
      <c r="B155" s="5" t="s">
        <v>121</v>
      </c>
      <c r="C155" s="4"/>
      <c r="D155" s="32">
        <v>0</v>
      </c>
      <c r="E155" s="33">
        <v>0</v>
      </c>
      <c r="F155" s="32">
        <v>1</v>
      </c>
      <c r="G155" s="33">
        <v>5000</v>
      </c>
      <c r="H155" s="33">
        <f t="shared" si="11"/>
        <v>1</v>
      </c>
      <c r="I155" s="33">
        <f t="shared" si="11"/>
        <v>5000</v>
      </c>
    </row>
    <row r="156" spans="1:9" x14ac:dyDescent="0.25">
      <c r="A156" s="4">
        <v>35</v>
      </c>
      <c r="B156" s="5" t="s">
        <v>121</v>
      </c>
      <c r="C156" s="4"/>
      <c r="D156" s="32">
        <v>0</v>
      </c>
      <c r="E156" s="33">
        <v>0</v>
      </c>
      <c r="F156" s="32">
        <v>1</v>
      </c>
      <c r="G156" s="33">
        <v>3000</v>
      </c>
      <c r="H156" s="33">
        <f t="shared" si="11"/>
        <v>1</v>
      </c>
      <c r="I156" s="33">
        <f t="shared" si="11"/>
        <v>3000</v>
      </c>
    </row>
    <row r="157" spans="1:9" ht="30" customHeight="1" x14ac:dyDescent="0.25">
      <c r="A157" s="4">
        <v>36</v>
      </c>
      <c r="B157" s="5" t="s">
        <v>122</v>
      </c>
      <c r="C157" s="4"/>
      <c r="D157" s="32">
        <v>0</v>
      </c>
      <c r="E157" s="33">
        <v>0</v>
      </c>
      <c r="F157" s="32">
        <v>1</v>
      </c>
      <c r="G157" s="33">
        <v>120</v>
      </c>
      <c r="H157" s="33">
        <f t="shared" si="11"/>
        <v>1</v>
      </c>
      <c r="I157" s="33">
        <f t="shared" si="11"/>
        <v>120</v>
      </c>
    </row>
    <row r="158" spans="1:9" x14ac:dyDescent="0.25">
      <c r="A158" s="4">
        <v>37</v>
      </c>
      <c r="B158" s="5" t="s">
        <v>123</v>
      </c>
      <c r="C158" s="4"/>
      <c r="D158" s="32">
        <v>0</v>
      </c>
      <c r="E158" s="33">
        <v>0</v>
      </c>
      <c r="F158" s="32">
        <v>5</v>
      </c>
      <c r="G158" s="33">
        <v>125</v>
      </c>
      <c r="H158" s="33">
        <f t="shared" si="11"/>
        <v>5</v>
      </c>
      <c r="I158" s="33">
        <f t="shared" si="11"/>
        <v>125</v>
      </c>
    </row>
    <row r="159" spans="1:9" x14ac:dyDescent="0.25">
      <c r="A159" s="4">
        <v>38</v>
      </c>
      <c r="B159" s="5" t="s">
        <v>124</v>
      </c>
      <c r="C159" s="4"/>
      <c r="D159" s="32">
        <v>0</v>
      </c>
      <c r="E159" s="33">
        <v>0</v>
      </c>
      <c r="F159" s="32">
        <v>1</v>
      </c>
      <c r="G159" s="33">
        <v>1000</v>
      </c>
      <c r="H159" s="33">
        <f t="shared" si="11"/>
        <v>1</v>
      </c>
      <c r="I159" s="33">
        <f t="shared" si="11"/>
        <v>1000</v>
      </c>
    </row>
    <row r="160" spans="1:9" x14ac:dyDescent="0.25">
      <c r="A160" s="4">
        <v>39</v>
      </c>
      <c r="B160" s="5" t="s">
        <v>125</v>
      </c>
      <c r="C160" s="4"/>
      <c r="D160" s="32">
        <v>0</v>
      </c>
      <c r="E160" s="33">
        <v>0</v>
      </c>
      <c r="F160" s="32">
        <v>45</v>
      </c>
      <c r="G160" s="33">
        <v>280</v>
      </c>
      <c r="H160" s="33">
        <f t="shared" si="11"/>
        <v>45</v>
      </c>
      <c r="I160" s="33">
        <f t="shared" si="11"/>
        <v>280</v>
      </c>
    </row>
    <row r="161" spans="1:9" x14ac:dyDescent="0.25">
      <c r="A161" s="4">
        <v>40</v>
      </c>
      <c r="B161" s="5" t="s">
        <v>130</v>
      </c>
      <c r="C161" s="4"/>
      <c r="D161" s="32"/>
      <c r="E161" s="33"/>
      <c r="F161" s="32">
        <v>20</v>
      </c>
      <c r="G161" s="33">
        <v>1000</v>
      </c>
      <c r="H161" s="33"/>
      <c r="I161" s="33"/>
    </row>
    <row r="162" spans="1:9" x14ac:dyDescent="0.25">
      <c r="A162" s="4">
        <v>41</v>
      </c>
      <c r="B162" s="5" t="s">
        <v>126</v>
      </c>
      <c r="C162" s="4"/>
      <c r="D162" s="32"/>
      <c r="E162" s="33"/>
      <c r="F162" s="32">
        <v>10</v>
      </c>
      <c r="G162" s="33">
        <v>560</v>
      </c>
      <c r="H162" s="33"/>
      <c r="I162" s="33"/>
    </row>
    <row r="163" spans="1:9" x14ac:dyDescent="0.25">
      <c r="A163" s="4">
        <v>42</v>
      </c>
      <c r="B163" s="5" t="s">
        <v>127</v>
      </c>
      <c r="C163" s="4"/>
      <c r="D163" s="32">
        <v>0</v>
      </c>
      <c r="E163" s="33">
        <v>0</v>
      </c>
      <c r="F163" s="32">
        <v>8</v>
      </c>
      <c r="G163" s="33">
        <v>1200</v>
      </c>
      <c r="H163" s="33">
        <f>F163-D163</f>
        <v>8</v>
      </c>
      <c r="I163" s="33">
        <f>G163-E163</f>
        <v>1200</v>
      </c>
    </row>
    <row r="164" spans="1:9" x14ac:dyDescent="0.25">
      <c r="A164" s="4">
        <v>43</v>
      </c>
      <c r="B164" s="5" t="s">
        <v>131</v>
      </c>
      <c r="C164" s="4"/>
      <c r="D164" s="32"/>
      <c r="E164" s="33"/>
      <c r="F164" s="32">
        <v>8</v>
      </c>
      <c r="G164" s="33">
        <v>1200</v>
      </c>
      <c r="H164" s="33"/>
      <c r="I164" s="33"/>
    </row>
    <row r="165" spans="1:9" x14ac:dyDescent="0.25">
      <c r="A165" s="1">
        <v>43</v>
      </c>
      <c r="B165" s="42"/>
      <c r="C165" s="42"/>
      <c r="D165" s="42"/>
      <c r="E165" s="42"/>
      <c r="F165" s="42"/>
      <c r="G165" s="43"/>
      <c r="H165" s="42"/>
      <c r="I165" s="42"/>
    </row>
    <row r="166" spans="1:9" x14ac:dyDescent="0.25">
      <c r="A166" s="1"/>
      <c r="B166" s="42"/>
      <c r="C166" s="42"/>
      <c r="D166" s="42"/>
      <c r="E166" s="42"/>
      <c r="F166" s="42"/>
      <c r="G166" s="43"/>
      <c r="H166" s="42"/>
      <c r="I166" s="42"/>
    </row>
    <row r="167" spans="1:9" x14ac:dyDescent="0.25">
      <c r="A167" s="1"/>
      <c r="B167" s="42"/>
      <c r="C167" s="42"/>
      <c r="D167" s="42"/>
      <c r="E167" s="42"/>
      <c r="F167" s="42"/>
      <c r="G167" s="42"/>
      <c r="H167" s="42"/>
      <c r="I167" s="42"/>
    </row>
    <row r="168" spans="1:9" x14ac:dyDescent="0.25">
      <c r="A168" s="67" t="s">
        <v>132</v>
      </c>
      <c r="B168" s="68" t="s">
        <v>133</v>
      </c>
      <c r="C168" s="68"/>
      <c r="D168" s="68"/>
      <c r="E168" s="68"/>
      <c r="F168" s="69"/>
      <c r="G168" s="42"/>
      <c r="H168" s="42"/>
      <c r="I168" s="42"/>
    </row>
  </sheetData>
  <mergeCells count="5">
    <mergeCell ref="G2:I2"/>
    <mergeCell ref="D7:E7"/>
    <mergeCell ref="F7:G7"/>
    <mergeCell ref="H7:I7"/>
    <mergeCell ref="B168:E168"/>
  </mergeCells>
  <pageMargins left="0.19685039370078741" right="3.937007874015748E-2" top="0.23622047244094491" bottom="0.27559055118110237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3-Ծախսերի բացվածք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37494</dc:creator>
  <cp:lastModifiedBy>37494</cp:lastModifiedBy>
  <dcterms:created xsi:type="dcterms:W3CDTF">2015-06-05T18:19:34Z</dcterms:created>
  <dcterms:modified xsi:type="dcterms:W3CDTF">2021-09-09T13:00:14Z</dcterms:modified>
</cp:coreProperties>
</file>